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Investor Relations\Website\Q4 website\ESG\"/>
    </mc:Choice>
  </mc:AlternateContent>
  <xr:revisionPtr revIDLastSave="0" documentId="13_ncr:1_{01570B6A-A862-417E-B458-2D71DE9DBAC2}" xr6:coauthVersionLast="47" xr6:coauthVersionMax="47" xr10:uidLastSave="{00000000-0000-0000-0000-000000000000}"/>
  <bookViews>
    <workbookView xWindow="-120" yWindow="-120" windowWidth="29040" windowHeight="15720" xr2:uid="{3BDD6737-22C0-4836-84B7-111FEDC225BE}"/>
  </bookViews>
  <sheets>
    <sheet name="Key Metrics" sheetId="1" r:id="rId1"/>
    <sheet name="Our Planet" sheetId="2" r:id="rId2"/>
    <sheet name="Scope 3" sheetId="5" r:id="rId3"/>
    <sheet name="Our People" sheetId="3" r:id="rId4"/>
    <sheet name="Our Products" sheetId="4" r:id="rId5"/>
  </sheets>
  <definedNames>
    <definedName name="_xlnm.Print_Area" localSheetId="0">'Key Metrics'!$B$1:$M$52</definedName>
    <definedName name="_xlnm.Print_Area" localSheetId="3">'Our People'!$B$1:$G$54</definedName>
    <definedName name="_xlnm.Print_Area" localSheetId="1">'Our Planet'!$B$1:$L$45</definedName>
    <definedName name="_xlnm.Print_Area" localSheetId="4">'Our Products'!$B$1:$J$22</definedName>
    <definedName name="_xlnm.Print_Area" localSheetId="2">'Scope 3'!$B$1:$H$41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2" i="2" l="1"/>
  <c r="F32" i="2"/>
  <c r="E9" i="2"/>
  <c r="G34" i="3"/>
  <c r="F36" i="5"/>
  <c r="G22" i="3"/>
  <c r="G28" i="3"/>
  <c r="G38" i="3"/>
  <c r="G40" i="3"/>
  <c r="G36" i="3"/>
  <c r="G30" i="3"/>
  <c r="G24" i="3"/>
  <c r="G18" i="3"/>
  <c r="G16" i="3"/>
  <c r="L18" i="2"/>
  <c r="L20" i="2" s="1"/>
  <c r="G18" i="2"/>
  <c r="G20" i="2" s="1"/>
  <c r="L11" i="2"/>
  <c r="L9" i="2"/>
  <c r="G9" i="2"/>
  <c r="G11" i="2" s="1"/>
  <c r="D36" i="2" l="1"/>
  <c r="D36" i="5" l="1"/>
  <c r="F13" i="5"/>
  <c r="D19" i="5" l="1"/>
  <c r="D7" i="5"/>
  <c r="F19" i="5"/>
  <c r="F17" i="5"/>
  <c r="F15" i="5"/>
  <c r="F29" i="5"/>
  <c r="F27" i="5"/>
  <c r="F25" i="5"/>
  <c r="F11" i="5"/>
  <c r="F9" i="5"/>
  <c r="F7" i="5"/>
  <c r="F23" i="5"/>
  <c r="D15" i="5"/>
  <c r="D13" i="5"/>
  <c r="D23" i="5"/>
  <c r="D27" i="5"/>
  <c r="D11" i="5"/>
  <c r="D29" i="5"/>
  <c r="D25" i="5"/>
  <c r="D9" i="5"/>
  <c r="D17" i="5"/>
  <c r="F37" i="5" l="1"/>
  <c r="D37" i="5"/>
  <c r="E40" i="3" l="1"/>
  <c r="E38" i="3"/>
  <c r="E36" i="3"/>
  <c r="E34" i="3"/>
  <c r="E30" i="3"/>
  <c r="E28" i="3"/>
  <c r="E24" i="3"/>
  <c r="E22" i="3"/>
  <c r="E18" i="3"/>
  <c r="E16" i="3"/>
  <c r="K9" i="2" l="1"/>
  <c r="K11" i="2" s="1"/>
  <c r="D18" i="2"/>
  <c r="F18" i="2"/>
  <c r="F21" i="2" s="1"/>
  <c r="I18" i="2"/>
  <c r="I20" i="2" s="1"/>
  <c r="E18" i="2"/>
  <c r="E20" i="2" s="1"/>
  <c r="K18" i="2"/>
  <c r="K32" i="2" s="1"/>
  <c r="J18" i="2"/>
  <c r="J20" i="2" s="1"/>
  <c r="F20" i="2"/>
  <c r="I9" i="2"/>
  <c r="I11" i="2" s="1"/>
  <c r="D21" i="2"/>
  <c r="J9" i="2"/>
  <c r="J11" i="2" s="1"/>
  <c r="D20" i="2" l="1"/>
  <c r="K20" i="2"/>
  <c r="E21" i="2"/>
  <c r="J32" i="2"/>
  <c r="F40" i="3"/>
  <c r="F38" i="3"/>
  <c r="F36" i="3"/>
  <c r="F34" i="3"/>
  <c r="F30" i="3"/>
  <c r="F28" i="3"/>
  <c r="F24" i="3"/>
  <c r="F22" i="3"/>
  <c r="F18" i="3"/>
  <c r="F16" i="3"/>
  <c r="F9" i="2" l="1"/>
  <c r="F11" i="2" s="1"/>
  <c r="E11" i="2"/>
  <c r="D9" i="2"/>
  <c r="D11" i="2" s="1"/>
  <c r="D40" i="3" l="1"/>
  <c r="D38" i="3"/>
  <c r="D36" i="3"/>
  <c r="D34" i="3"/>
  <c r="D30" i="3"/>
  <c r="D28" i="3"/>
  <c r="D24" i="3"/>
  <c r="D22" i="3"/>
  <c r="D18" i="3"/>
  <c r="D16" i="3"/>
</calcChain>
</file>

<file path=xl/sharedStrings.xml><?xml version="1.0" encoding="utf-8"?>
<sst xmlns="http://schemas.openxmlformats.org/spreadsheetml/2006/main" count="335" uniqueCount="143">
  <si>
    <t>CY2019</t>
  </si>
  <si>
    <t>CY2020</t>
  </si>
  <si>
    <t>CY2021</t>
  </si>
  <si>
    <t>Location-based</t>
  </si>
  <si>
    <t>Scope 1</t>
  </si>
  <si>
    <t>Scope 2</t>
  </si>
  <si>
    <t xml:space="preserve">Total emissions </t>
  </si>
  <si>
    <t>Market-based</t>
  </si>
  <si>
    <t>UK based energy consumption</t>
  </si>
  <si>
    <t>Energy intensity</t>
  </si>
  <si>
    <t>Energy consumption</t>
  </si>
  <si>
    <t>Total energy consumption</t>
  </si>
  <si>
    <t>kWh</t>
  </si>
  <si>
    <t>kWh / £m revenue</t>
  </si>
  <si>
    <t>Other KPIs</t>
  </si>
  <si>
    <t>Notes:</t>
  </si>
  <si>
    <t>n/a</t>
  </si>
  <si>
    <r>
      <t>tonne CO</t>
    </r>
    <r>
      <rPr>
        <i/>
        <vertAlign val="subscript"/>
        <sz val="11"/>
        <color theme="1"/>
        <rFont val="Calibri"/>
        <family val="2"/>
        <scheme val="minor"/>
      </rPr>
      <t>2</t>
    </r>
    <r>
      <rPr>
        <i/>
        <sz val="11"/>
        <color theme="1"/>
        <rFont val="Calibri"/>
        <family val="2"/>
        <scheme val="minor"/>
      </rPr>
      <t>e</t>
    </r>
  </si>
  <si>
    <r>
      <t>tonne CO</t>
    </r>
    <r>
      <rPr>
        <i/>
        <vertAlign val="subscript"/>
        <sz val="11"/>
        <color theme="1"/>
        <rFont val="Calibri"/>
        <family val="2"/>
        <scheme val="minor"/>
      </rPr>
      <t>2</t>
    </r>
    <r>
      <rPr>
        <i/>
        <sz val="11"/>
        <color theme="1"/>
        <rFont val="Calibri"/>
        <family val="2"/>
        <scheme val="minor"/>
      </rPr>
      <t>e / £m revenue</t>
    </r>
  </si>
  <si>
    <t>%</t>
  </si>
  <si>
    <t>FY2022</t>
  </si>
  <si>
    <t>FY2021</t>
  </si>
  <si>
    <t>FY2020</t>
  </si>
  <si>
    <r>
      <t>Total Scope 1 &amp; 2</t>
    </r>
    <r>
      <rPr>
        <vertAlign val="superscript"/>
        <sz val="11"/>
        <color theme="1"/>
        <rFont val="Calibri"/>
        <family val="2"/>
        <scheme val="minor"/>
      </rPr>
      <t>(3)</t>
    </r>
  </si>
  <si>
    <r>
      <t>Scope 3</t>
    </r>
    <r>
      <rPr>
        <vertAlign val="superscript"/>
        <sz val="11"/>
        <color theme="1"/>
        <rFont val="Calibri"/>
        <family val="2"/>
        <scheme val="minor"/>
      </rPr>
      <t>(3)</t>
    </r>
  </si>
  <si>
    <r>
      <t>Carbon intensity</t>
    </r>
    <r>
      <rPr>
        <vertAlign val="superscript"/>
        <sz val="11"/>
        <color theme="1"/>
        <rFont val="Calibri"/>
        <family val="2"/>
        <scheme val="minor"/>
      </rPr>
      <t>(4)</t>
    </r>
  </si>
  <si>
    <t>(4) Carbon intensity is calculated by dividing the Group's total Scope 1 &amp; 2 emissions by the Group's total revenue in the period.</t>
  </si>
  <si>
    <t>Unit of measure</t>
  </si>
  <si>
    <t xml:space="preserve">Our Planet </t>
  </si>
  <si>
    <t xml:space="preserve">Our People </t>
  </si>
  <si>
    <t>Health &amp; Safety</t>
  </si>
  <si>
    <t>FY2019</t>
  </si>
  <si>
    <t>Number</t>
  </si>
  <si>
    <t>Diversity</t>
  </si>
  <si>
    <t>Group workforce</t>
  </si>
  <si>
    <t>Female</t>
  </si>
  <si>
    <t>Male</t>
  </si>
  <si>
    <t>Percentage</t>
  </si>
  <si>
    <t xml:space="preserve">    as % of Group workforce</t>
  </si>
  <si>
    <t xml:space="preserve">   as % of Group workforce</t>
  </si>
  <si>
    <t xml:space="preserve">   as % of operational management</t>
  </si>
  <si>
    <t xml:space="preserve">   as % of senior management</t>
  </si>
  <si>
    <t>Board of directors</t>
  </si>
  <si>
    <t xml:space="preserve">   as % of the Board</t>
  </si>
  <si>
    <t>Ethnic minority</t>
  </si>
  <si>
    <t>White</t>
  </si>
  <si>
    <r>
      <t>Lost time incidents (LTIs)</t>
    </r>
    <r>
      <rPr>
        <vertAlign val="superscript"/>
        <sz val="11"/>
        <color theme="1"/>
        <rFont val="Calibri"/>
        <family val="2"/>
        <scheme val="minor"/>
      </rPr>
      <t>(1)</t>
    </r>
  </si>
  <si>
    <t>Fatalities</t>
  </si>
  <si>
    <r>
      <t>Lost time incident frequency rate (LTIFR)</t>
    </r>
    <r>
      <rPr>
        <vertAlign val="superscript"/>
        <sz val="11"/>
        <color theme="1"/>
        <rFont val="Calibri"/>
        <family val="2"/>
        <scheme val="minor"/>
      </rPr>
      <t>(3)</t>
    </r>
  </si>
  <si>
    <r>
      <t>Average head count</t>
    </r>
    <r>
      <rPr>
        <vertAlign val="superscript"/>
        <sz val="11"/>
        <color theme="1"/>
        <rFont val="Calibri"/>
        <family val="2"/>
        <scheme val="minor"/>
      </rPr>
      <t>(2)</t>
    </r>
  </si>
  <si>
    <t>(2) Reported head count includes all full-time and part-time employees and contractors.</t>
  </si>
  <si>
    <r>
      <t>Operational management</t>
    </r>
    <r>
      <rPr>
        <b/>
        <vertAlign val="superscript"/>
        <sz val="11"/>
        <color theme="1"/>
        <rFont val="Calibri"/>
        <family val="2"/>
        <scheme val="minor"/>
      </rPr>
      <t>(4)</t>
    </r>
  </si>
  <si>
    <r>
      <t>Senior management</t>
    </r>
    <r>
      <rPr>
        <b/>
        <vertAlign val="superscript"/>
        <sz val="11"/>
        <color theme="1"/>
        <rFont val="Calibri"/>
        <family val="2"/>
        <scheme val="minor"/>
      </rPr>
      <t>(5)</t>
    </r>
  </si>
  <si>
    <t>(4) Operational management is defined as divisional management at Group level and the most senior managers in the Group's operating businesses.</t>
  </si>
  <si>
    <r>
      <t>ISO 45001 accreditation</t>
    </r>
    <r>
      <rPr>
        <vertAlign val="superscript"/>
        <sz val="11"/>
        <color theme="1"/>
        <rFont val="Calibri"/>
        <family val="2"/>
        <scheme val="minor"/>
      </rPr>
      <t>(6)</t>
    </r>
  </si>
  <si>
    <t>Our Products</t>
  </si>
  <si>
    <t>Product sustainability</t>
  </si>
  <si>
    <t>Percentage of Group revenue generated from renewable energy market</t>
  </si>
  <si>
    <t>Product responsibility</t>
  </si>
  <si>
    <r>
      <t>Percentage of Group revenue generated from UN SDGs aligned activities</t>
    </r>
    <r>
      <rPr>
        <vertAlign val="superscript"/>
        <sz val="11"/>
        <color theme="1"/>
        <rFont val="Calibri"/>
        <family val="2"/>
        <scheme val="minor"/>
      </rPr>
      <t>(1)</t>
    </r>
    <r>
      <rPr>
        <sz val="11"/>
        <color theme="1"/>
        <rFont val="Calibri"/>
        <family val="2"/>
        <scheme val="minor"/>
      </rPr>
      <t xml:space="preserve"> </t>
    </r>
  </si>
  <si>
    <r>
      <t>ISO 9001 accreditation</t>
    </r>
    <r>
      <rPr>
        <vertAlign val="superscript"/>
        <sz val="11"/>
        <color theme="1"/>
        <rFont val="Calibri"/>
        <family val="2"/>
        <scheme val="minor"/>
      </rPr>
      <t>(2)</t>
    </r>
  </si>
  <si>
    <t>(2) Measured as a % of Group revenue generated by operations that have achieved ISO 9001 Quality Management System accreditation.</t>
  </si>
  <si>
    <t>(6) Measured as a % of the Group revenue generated by the operations that have achieved ISO 14001 Environmental Management System accreditation.</t>
  </si>
  <si>
    <t>(6) Measured as the percentage of the Group's employees that work in the operating businesses that have achieved ISO 45001 Occupational Health &amp; Safety Management System accreditation.</t>
  </si>
  <si>
    <t>OUR PLANET</t>
  </si>
  <si>
    <t>OUR PEOPLE</t>
  </si>
  <si>
    <t>OUR PRODUCTS</t>
  </si>
  <si>
    <r>
      <t>Total emissions</t>
    </r>
    <r>
      <rPr>
        <b/>
        <vertAlign val="superscript"/>
        <sz val="12"/>
        <color theme="1"/>
        <rFont val="Calibri"/>
        <family val="2"/>
        <scheme val="minor"/>
      </rPr>
      <t>(2)</t>
    </r>
  </si>
  <si>
    <r>
      <t>Like-for-like emissions</t>
    </r>
    <r>
      <rPr>
        <b/>
        <vertAlign val="superscript"/>
        <sz val="12"/>
        <color theme="1"/>
        <rFont val="Calibri"/>
        <family val="2"/>
        <scheme val="minor"/>
      </rPr>
      <t>(2)</t>
    </r>
  </si>
  <si>
    <t xml:space="preserve">kWh </t>
  </si>
  <si>
    <t>CY2022</t>
  </si>
  <si>
    <t>Net zero KPIs</t>
  </si>
  <si>
    <t>Carbon reduction - Scope 1&amp;2 absolute</t>
  </si>
  <si>
    <t>% electricity from renewable/clean sources</t>
  </si>
  <si>
    <r>
      <t>Group revenue</t>
    </r>
    <r>
      <rPr>
        <vertAlign val="superscript"/>
        <sz val="11"/>
        <color theme="1"/>
        <rFont val="Calibri"/>
        <family val="2"/>
        <scheme val="minor"/>
      </rPr>
      <t>(4)</t>
    </r>
  </si>
  <si>
    <t>£m</t>
  </si>
  <si>
    <t>(5) Measured as a % of the Group sites that have completed an energy audit since 2018.</t>
  </si>
  <si>
    <t>EV/hybrid / total company vehicles</t>
  </si>
  <si>
    <r>
      <t>ISO 14001 accreditation</t>
    </r>
    <r>
      <rPr>
        <vertAlign val="superscript"/>
        <sz val="11"/>
        <color theme="1"/>
        <rFont val="Calibri"/>
        <family val="2"/>
        <scheme val="minor"/>
      </rPr>
      <t>(6)</t>
    </r>
  </si>
  <si>
    <t>FY2023</t>
  </si>
  <si>
    <t>CY2018</t>
  </si>
  <si>
    <t>(5) Senior management is defined as the Group Management Committee and its direct reports.</t>
  </si>
  <si>
    <t>CY2023</t>
  </si>
  <si>
    <t>(2) The "Total emissions" columns include companies owned by the Group during the period, excluding the divested companies Acal BFi (disposed January 2022) and Vertec South Africa (disposed March 2022). The "Like-for-like emissions" columns include the assumed impact of emissions from companies acquired since 2021. In accordance with GHG Protocol guidance, historic emissions for these companies are assumed to be the same in prior years as in the year of acquisition.</t>
  </si>
  <si>
    <r>
      <t>UK based emission / total emissions</t>
    </r>
    <r>
      <rPr>
        <vertAlign val="superscript"/>
        <sz val="11"/>
        <color theme="1"/>
        <rFont val="Calibri"/>
        <family val="2"/>
        <scheme val="minor"/>
      </rPr>
      <t>(7)</t>
    </r>
  </si>
  <si>
    <t>(7) UK based Scope 1 &amp; 2 emissions as a percentage of total Group Scope 1 &amp; 2 emissions.</t>
  </si>
  <si>
    <t>FY2024</t>
  </si>
  <si>
    <t>1. Purchased goods and services</t>
  </si>
  <si>
    <t>3. Fuel- and energy-related activities</t>
  </si>
  <si>
    <t>4. Upstream transportation and distribution</t>
  </si>
  <si>
    <t>5. Waste generated in operations</t>
  </si>
  <si>
    <t>6. Business travel</t>
  </si>
  <si>
    <t>7. Employee commuting</t>
  </si>
  <si>
    <t>9. Downstream transportation and distribution</t>
  </si>
  <si>
    <t>8. Upstream leased assets</t>
  </si>
  <si>
    <t>2. Capital goods</t>
  </si>
  <si>
    <t>10. Processing of sold products</t>
  </si>
  <si>
    <t>11. Use of sold products</t>
  </si>
  <si>
    <t>12. End-of-life treatment of sold products</t>
  </si>
  <si>
    <t>13. Downstream leased assets</t>
  </si>
  <si>
    <t>15. Investments</t>
  </si>
  <si>
    <t>14. Franchises</t>
  </si>
  <si>
    <t xml:space="preserve">    as % of Scope 3 total</t>
  </si>
  <si>
    <t>N/A</t>
  </si>
  <si>
    <t>Description and Comments</t>
  </si>
  <si>
    <t>Disposal and treatment of waste generated in operations.</t>
  </si>
  <si>
    <t>The Group does not have franchises.</t>
  </si>
  <si>
    <t>The Group is not involved in financial investments.</t>
  </si>
  <si>
    <t>Sites with ISO 14001 accreditation</t>
  </si>
  <si>
    <t>Fines relating to health &amp; safety breaches</t>
  </si>
  <si>
    <t>Value</t>
  </si>
  <si>
    <t>Occurrences of reportable spills</t>
  </si>
  <si>
    <t>Fines relating to product safety</t>
  </si>
  <si>
    <t>Fines relating to anti-competitive behaviour</t>
  </si>
  <si>
    <t>Fines relating to bribery or corruption</t>
  </si>
  <si>
    <t>Legal proceedings relating to product safety</t>
  </si>
  <si>
    <t>Legal proceedings relating to anti-competitive behaviour</t>
  </si>
  <si>
    <t>Legal proceedings relating to bribery or corruption</t>
  </si>
  <si>
    <t>(3) Lost time incident frequency rate or LTIFR is the number of LTI divided by the total work hours in the reported period, multiplied by 100,000 hours (representing the estimated number of working hours in an employee's work lifetime).</t>
  </si>
  <si>
    <t xml:space="preserve">(1) UN SDGs aligned activity is defined as products contributing to one or more of the five UN SDGs identified as core to the Group's purpose. They are SDG 3 Good health and well-being; SDG 7 Affordable and clean energy; SDG 9 Industry, innovation and infrastructure; SDG 11 Sustainable cities and communities; SDG 13 Climate action. </t>
  </si>
  <si>
    <t>(1) The emission and energy consumption data is collated on calendar year basis, ending on 31 December. Emission data is reported in accordance with the UK Government's Environmental Reporting Guidelines and the GHG Protocol Corporate Reporting Standard. The operational control approach has been used.</t>
  </si>
  <si>
    <t>CY2024</t>
  </si>
  <si>
    <t>Extraction, production and transportation of goods and services purchased.</t>
  </si>
  <si>
    <r>
      <t>Scope 3 Carbon emissions</t>
    </r>
    <r>
      <rPr>
        <b/>
        <vertAlign val="superscript"/>
        <sz val="12"/>
        <color theme="1"/>
        <rFont val="Calibri"/>
        <family val="2"/>
        <scheme val="minor"/>
      </rPr>
      <t>(2)</t>
    </r>
  </si>
  <si>
    <t>(2) Emissions figures are expressed on a "like-for-like" basis, including the assumed impact of emissions from companies acquired since 2023. In accordance with GHG Protocol guidance, historic emissions for these companiesare deemed to be the same in prior years as in the year of acquisition. This figure is the same as that submitted to SBTi during our target validation process.</t>
  </si>
  <si>
    <t>Extraction, production and transportation of capital goods purchased. Where this is not readily separable from other expenditure, items are reported under 3.1.</t>
  </si>
  <si>
    <t>Extraction, production and transportation of purchased fuels and energy that are note already accounted for in Scope 1 &amp; 2.</t>
  </si>
  <si>
    <t>Transportation and distribution products and services purchased.</t>
  </si>
  <si>
    <t>Business travel in employee-owned cars, hire cars, flights, taxis, rail journeys and ferries.</t>
  </si>
  <si>
    <t>Transportation of employees between their homes and workplaces.</t>
  </si>
  <si>
    <t>The Group does not operate any leased assets that are not already included in Scope 1 &amp; 2.</t>
  </si>
  <si>
    <t>Transportation emissions of lorry, sea, air and rail freight purchased by customers.</t>
  </si>
  <si>
    <t>Processing of intermediate products sold by downstream companies.</t>
  </si>
  <si>
    <t>End-use of goods and services sold.</t>
  </si>
  <si>
    <t>Waste disposal and treatment of products sold.</t>
  </si>
  <si>
    <t>The group does not have assets leased to other entities.</t>
  </si>
  <si>
    <t>(1) LTI, or lost time incident, is defined as a work-related incident resulting in the employee being unable to return to work the following day. Previously, our definition was any incident which resulted in five or more days lost. Prior year figures have been restated for this change in policy.</t>
  </si>
  <si>
    <t>FY2025</t>
  </si>
  <si>
    <t>(7) This excludes abnormal seasonal labour fluctuations linked to Chinese New Year</t>
  </si>
  <si>
    <r>
      <t>Employee voluntary turnover</t>
    </r>
    <r>
      <rPr>
        <vertAlign val="superscript"/>
        <sz val="11"/>
        <color theme="1"/>
        <rFont val="Calibri"/>
        <family val="2"/>
        <scheme val="minor"/>
      </rPr>
      <t>(7)</t>
    </r>
  </si>
  <si>
    <r>
      <t>Carbon emissions</t>
    </r>
    <r>
      <rPr>
        <b/>
        <vertAlign val="superscript"/>
        <sz val="12"/>
        <color theme="1"/>
        <rFont val="Calibri"/>
        <family val="2"/>
        <scheme val="minor"/>
      </rPr>
      <t>(1)</t>
    </r>
  </si>
  <si>
    <t>(1) The emission and energy consumption data is collated on calendar year basis, ending on 31 December. Emission data is reported in accordance with the UK Government's Environmental Reporting Guidelines and the GHG Protocol Corporate Reporting Standard. The operational control approach has been used. Figures for prior years have been recalculated using the new Carbon Accounting tool to ensure like-for-like comparison with CY2023 and CY2024.</t>
  </si>
  <si>
    <t>(3) Scope 1 and Scope 2 emissions are generated directly from the Group's operations (Scope 1) and indirectly through the energy consumed by the Group (Scope 2). Scope 3 emissions relating to the entire supply chain of the Group's have been fully calculated for CY2023 and CY2024 only, using the Group's new Carbon Accounting tool. Scope 3 numbers published in prior years included only Category 3 (Fuel- and energy-related activities)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</si>
</sst>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i/>
      <sz val="11"/>
      <color theme="1"/>
      <name val="Calibri"/>
      <family val="2"/>
      <scheme val="minor"/>
    </font>
    <font>
      <i/>
      <vertAlign val="subscript"/>
      <sz val="11"/>
      <color theme="1"/>
      <name val="Calibri"/>
      <family val="2"/>
      <scheme val="minor"/>
    </font>
    <font>
      <b/>
      <vertAlign val="superscript"/>
      <sz val="11"/>
      <color theme="1"/>
      <name val="Calibri"/>
      <family val="2"/>
      <scheme val="minor"/>
    </font>
    <font>
      <i/>
      <sz val="9"/>
      <color theme="1"/>
      <name val="Calibri"/>
      <family val="2"/>
      <scheme val="minor"/>
    </font>
    <font>
      <vertAlign val="superscript"/>
      <sz val="11"/>
      <color theme="1"/>
      <name val="Calibri"/>
      <family val="2"/>
      <scheme val="minor"/>
    </font>
    <font>
      <b/>
      <sz val="10"/>
      <color theme="1"/>
      <name val="Calibri"/>
      <family val="2"/>
      <scheme val="minor"/>
    </font>
    <font>
      <b/>
      <sz val="12"/>
      <color theme="1"/>
      <name val="Calibri"/>
      <family val="2"/>
      <scheme val="minor"/>
    </font>
    <font>
      <b/>
      <vertAlign val="superscript"/>
      <sz val="12"/>
      <color theme="1"/>
      <name val="Calibri"/>
      <family val="2"/>
      <scheme val="minor"/>
    </font>
    <font>
      <i/>
      <sz val="10"/>
      <color theme="1"/>
      <name val="Calibri"/>
      <family val="2"/>
      <scheme val="minor"/>
    </font>
    <font>
      <b/>
      <sz val="12"/>
      <color theme="0"/>
      <name val="Montserrat"/>
    </font>
    <font>
      <sz val="8"/>
      <name val="Calibri"/>
      <family val="2"/>
      <scheme val="minor"/>
    </font>
  </fonts>
  <fills count="8">
    <fill>
      <patternFill patternType="none"/>
    </fill>
    <fill>
      <patternFill patternType="gray125"/>
    </fill>
    <fill>
      <patternFill patternType="solid">
        <fgColor rgb="FF054959"/>
        <bgColor indexed="64"/>
      </patternFill>
    </fill>
    <fill>
      <patternFill patternType="solid">
        <fgColor rgb="FFEA614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s>
  <borders count="5">
    <border>
      <left/>
      <right/>
      <top/>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3" fillId="3" borderId="0" xfId="0" applyFont="1" applyFill="1"/>
    <xf numFmtId="0" fontId="0" fillId="3" borderId="0" xfId="0" applyFill="1"/>
    <xf numFmtId="0" fontId="0" fillId="4" borderId="0" xfId="0" applyFill="1"/>
    <xf numFmtId="0" fontId="2" fillId="4" borderId="0" xfId="0" applyFont="1" applyFill="1"/>
    <xf numFmtId="0" fontId="2" fillId="4" borderId="0" xfId="0" applyFont="1" applyFill="1" applyAlignment="1">
      <alignment horizontal="right"/>
    </xf>
    <xf numFmtId="0" fontId="4" fillId="4" borderId="0" xfId="0" applyFont="1" applyFill="1"/>
    <xf numFmtId="164" fontId="0" fillId="4" borderId="0" xfId="1" applyNumberFormat="1" applyFont="1" applyFill="1"/>
    <xf numFmtId="0" fontId="2" fillId="4" borderId="2" xfId="0" applyFont="1" applyFill="1" applyBorder="1"/>
    <xf numFmtId="0" fontId="4" fillId="4" borderId="2" xfId="0" applyFont="1" applyFill="1" applyBorder="1"/>
    <xf numFmtId="0" fontId="2" fillId="4" borderId="2" xfId="0" applyFont="1" applyFill="1" applyBorder="1" applyAlignment="1">
      <alignment horizontal="right"/>
    </xf>
    <xf numFmtId="0" fontId="0" fillId="4" borderId="0" xfId="0" applyFill="1" applyAlignment="1">
      <alignment horizontal="right"/>
    </xf>
    <xf numFmtId="165" fontId="0" fillId="4" borderId="0" xfId="1" applyNumberFormat="1" applyFont="1" applyFill="1"/>
    <xf numFmtId="9" fontId="0" fillId="4" borderId="0" xfId="0" applyNumberFormat="1" applyFill="1" applyAlignment="1">
      <alignment horizontal="right"/>
    </xf>
    <xf numFmtId="9" fontId="0" fillId="4" borderId="0" xfId="0" applyNumberFormat="1" applyFill="1"/>
    <xf numFmtId="0" fontId="9" fillId="6" borderId="0" xfId="0" applyFont="1" applyFill="1"/>
    <xf numFmtId="0" fontId="0" fillId="6" borderId="0" xfId="0" applyFill="1"/>
    <xf numFmtId="0" fontId="10" fillId="5" borderId="1" xfId="0" applyFont="1" applyFill="1" applyBorder="1" applyAlignment="1">
      <alignment horizontal="right"/>
    </xf>
    <xf numFmtId="0" fontId="10" fillId="5" borderId="1" xfId="0" applyFont="1" applyFill="1" applyBorder="1" applyAlignment="1">
      <alignment vertical="center"/>
    </xf>
    <xf numFmtId="0" fontId="10" fillId="5" borderId="1" xfId="0" applyFont="1" applyFill="1" applyBorder="1" applyAlignment="1">
      <alignment horizontal="right" vertical="center"/>
    </xf>
    <xf numFmtId="165" fontId="0" fillId="4" borderId="0" xfId="1" applyNumberFormat="1" applyFont="1" applyFill="1" applyAlignment="1">
      <alignment horizontal="right"/>
    </xf>
    <xf numFmtId="1" fontId="0" fillId="4" borderId="0" xfId="0" applyNumberFormat="1" applyFill="1" applyAlignment="1">
      <alignment horizontal="right"/>
    </xf>
    <xf numFmtId="43" fontId="0" fillId="4" borderId="0" xfId="1" applyFont="1" applyFill="1"/>
    <xf numFmtId="43" fontId="0" fillId="4" borderId="0" xfId="0" applyNumberFormat="1" applyFill="1"/>
    <xf numFmtId="0" fontId="12" fillId="4" borderId="0" xfId="0" applyFont="1" applyFill="1"/>
    <xf numFmtId="9" fontId="12" fillId="4" borderId="0" xfId="2" applyFont="1" applyFill="1"/>
    <xf numFmtId="0" fontId="4" fillId="4" borderId="3" xfId="0" applyFont="1" applyFill="1" applyBorder="1"/>
    <xf numFmtId="165" fontId="0" fillId="4" borderId="3" xfId="1" applyNumberFormat="1" applyFont="1" applyFill="1" applyBorder="1"/>
    <xf numFmtId="0" fontId="0" fillId="4" borderId="4" xfId="0" applyFill="1" applyBorder="1"/>
    <xf numFmtId="0" fontId="4" fillId="4" borderId="4" xfId="0" applyFont="1" applyFill="1" applyBorder="1"/>
    <xf numFmtId="0" fontId="2" fillId="4" borderId="3" xfId="0" applyFont="1" applyFill="1" applyBorder="1"/>
    <xf numFmtId="0" fontId="2" fillId="4" borderId="4" xfId="0" applyFont="1" applyFill="1" applyBorder="1"/>
    <xf numFmtId="0" fontId="10" fillId="5" borderId="0" xfId="0" applyFont="1" applyFill="1" applyAlignment="1">
      <alignment vertical="center"/>
    </xf>
    <xf numFmtId="0" fontId="3" fillId="3" borderId="0" xfId="0" applyFont="1" applyFill="1" applyAlignment="1">
      <alignment horizontal="center"/>
    </xf>
    <xf numFmtId="0" fontId="7" fillId="6" borderId="0" xfId="0" applyFont="1" applyFill="1" applyAlignment="1">
      <alignment horizontal="left" wrapText="1"/>
    </xf>
    <xf numFmtId="0" fontId="7" fillId="4" borderId="0" xfId="0" applyFont="1" applyFill="1" applyAlignment="1">
      <alignment horizontal="left" wrapText="1"/>
    </xf>
    <xf numFmtId="0" fontId="7" fillId="4" borderId="0" xfId="0" applyFont="1" applyFill="1" applyAlignment="1">
      <alignment horizontal="left"/>
    </xf>
    <xf numFmtId="0" fontId="0" fillId="4" borderId="0" xfId="0" applyFill="1" applyAlignment="1">
      <alignment vertical="center"/>
    </xf>
    <xf numFmtId="0" fontId="0" fillId="4" borderId="0" xfId="0" applyFill="1" applyAlignment="1">
      <alignment horizontal="right" vertical="center"/>
    </xf>
    <xf numFmtId="9" fontId="0" fillId="4" borderId="0" xfId="0" applyNumberFormat="1" applyFill="1" applyAlignment="1">
      <alignment horizontal="right" vertical="center"/>
    </xf>
    <xf numFmtId="9" fontId="0" fillId="4" borderId="0" xfId="0" applyNumberFormat="1" applyFill="1" applyAlignment="1">
      <alignment vertical="center"/>
    </xf>
    <xf numFmtId="0" fontId="10" fillId="5" borderId="1" xfId="0" applyFont="1" applyFill="1" applyBorder="1" applyAlignment="1">
      <alignment horizontal="center" vertical="center"/>
    </xf>
    <xf numFmtId="166" fontId="0" fillId="4" borderId="0" xfId="0" applyNumberFormat="1" applyFill="1"/>
    <xf numFmtId="4" fontId="0" fillId="4" borderId="0" xfId="0" applyNumberFormat="1" applyFill="1"/>
    <xf numFmtId="167" fontId="12" fillId="4" borderId="0" xfId="2" applyNumberFormat="1" applyFont="1" applyFill="1"/>
    <xf numFmtId="167" fontId="12" fillId="4" borderId="2" xfId="2" applyNumberFormat="1" applyFont="1" applyFill="1" applyBorder="1"/>
    <xf numFmtId="168" fontId="0" fillId="4" borderId="0" xfId="0" applyNumberFormat="1" applyFill="1" applyAlignment="1">
      <alignment horizontal="right"/>
    </xf>
    <xf numFmtId="168" fontId="2" fillId="4" borderId="0" xfId="0" applyNumberFormat="1" applyFont="1" applyFill="1" applyAlignment="1">
      <alignment horizontal="right"/>
    </xf>
    <xf numFmtId="0" fontId="4" fillId="4" borderId="0" xfId="0" applyFont="1" applyFill="1" applyAlignme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0" fillId="5" borderId="0" xfId="0" applyFont="1" applyFill="1" applyAlignment="1">
      <alignment horizontal="right" vertical="center"/>
    </xf>
    <xf numFmtId="0" fontId="0" fillId="0" borderId="0" xfId="0" applyAlignment="1">
      <alignment horizontal="right"/>
    </xf>
    <xf numFmtId="165" fontId="0" fillId="7" borderId="0" xfId="1" applyNumberFormat="1" applyFont="1" applyFill="1"/>
    <xf numFmtId="9" fontId="0" fillId="4" borderId="0" xfId="2" applyFont="1" applyFill="1"/>
    <xf numFmtId="3" fontId="0" fillId="4" borderId="0" xfId="0" applyNumberFormat="1" applyFill="1" applyAlignment="1">
      <alignment horizontal="right"/>
    </xf>
    <xf numFmtId="3" fontId="12" fillId="4" borderId="0" xfId="2" applyNumberFormat="1" applyFont="1" applyFill="1"/>
    <xf numFmtId="3" fontId="12" fillId="4" borderId="2" xfId="2" applyNumberFormat="1" applyFont="1" applyFill="1" applyBorder="1"/>
    <xf numFmtId="3" fontId="2" fillId="4" borderId="0" xfId="0" applyNumberFormat="1" applyFont="1" applyFill="1" applyAlignment="1">
      <alignment horizontal="right"/>
    </xf>
    <xf numFmtId="0" fontId="13" fillId="2" borderId="0" xfId="0" applyFont="1" applyFill="1" applyAlignment="1">
      <alignment horizontal="center" vertical="center"/>
    </xf>
    <xf numFmtId="0" fontId="10" fillId="5" borderId="1" xfId="0" applyFont="1" applyFill="1" applyBorder="1" applyAlignment="1">
      <alignment horizontal="center" vertical="center"/>
    </xf>
    <xf numFmtId="0" fontId="0" fillId="0" borderId="1" xfId="0" applyBorder="1" applyAlignment="1">
      <alignment horizontal="center" vertical="center"/>
    </xf>
    <xf numFmtId="0" fontId="7" fillId="6" borderId="0" xfId="0" applyFont="1" applyFill="1" applyAlignment="1">
      <alignment horizontal="left" vertical="center"/>
    </xf>
    <xf numFmtId="0" fontId="0" fillId="0" borderId="0" xfId="0" applyAlignment="1">
      <alignment horizontal="left" vertical="center"/>
    </xf>
    <xf numFmtId="0" fontId="7" fillId="6" borderId="0" xfId="0" applyFont="1" applyFill="1" applyAlignment="1">
      <alignment horizontal="left" vertical="center" wrapText="1"/>
    </xf>
    <xf numFmtId="0" fontId="0" fillId="0" borderId="0" xfId="0" applyAlignment="1">
      <alignment horizontal="left" vertical="center" wrapText="1"/>
    </xf>
    <xf numFmtId="168" fontId="0" fillId="4" borderId="0" xfId="0" applyNumberFormat="1" applyFill="1" applyAlignment="1">
      <alignment horizontal="left" vertical="center" wrapText="1"/>
    </xf>
    <xf numFmtId="0" fontId="7" fillId="6" borderId="0" xfId="0" applyFont="1" applyFill="1" applyAlignment="1">
      <alignment horizontal="left" wrapText="1"/>
    </xf>
    <xf numFmtId="0" fontId="7" fillId="4" borderId="0" xfId="0" applyFont="1" applyFill="1" applyAlignment="1">
      <alignment horizontal="left" wrapText="1"/>
    </xf>
    <xf numFmtId="0" fontId="3" fillId="3" borderId="0" xfId="0" applyFont="1" applyFill="1" applyAlignment="1">
      <alignment horizontal="center"/>
    </xf>
    <xf numFmtId="0" fontId="7" fillId="4" borderId="0" xfId="0" applyFont="1" applyFill="1" applyAlignment="1">
      <alignment horizontal="left"/>
    </xf>
    <xf numFmtId="0" fontId="9" fillId="6" borderId="0" xfId="0" applyFont="1" applyFill="1" applyAlignment="1">
      <alignment wrapText="1"/>
    </xf>
    <xf numFmtId="0" fontId="0" fillId="4" borderId="0" xfId="0" applyFill="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EA6145"/>
      <color rgb="FF054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baseline="0">
                <a:solidFill>
                  <a:srgbClr val="054959"/>
                </a:solidFill>
              </a:rPr>
              <a:t>Scope 1 &amp; 2 Emissions (tonnes)</a:t>
            </a:r>
            <a:endParaRPr lang="en-GB" sz="1100" b="1">
              <a:solidFill>
                <a:srgbClr val="054959"/>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GB"/>
        </a:p>
      </c:txPr>
    </c:title>
    <c:autoTitleDeleted val="0"/>
    <c:plotArea>
      <c:layout>
        <c:manualLayout>
          <c:layoutTarget val="inner"/>
          <c:xMode val="edge"/>
          <c:yMode val="edge"/>
          <c:x val="5.9379217273954114E-2"/>
          <c:y val="0.28590169401807991"/>
          <c:w val="0.88124156545209176"/>
          <c:h val="0.60141695976305476"/>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Planet'!$D$6:$G$6</c:f>
              <c:strCache>
                <c:ptCount val="4"/>
                <c:pt idx="0">
                  <c:v>CY2021</c:v>
                </c:pt>
                <c:pt idx="1">
                  <c:v>CY2022</c:v>
                </c:pt>
                <c:pt idx="2">
                  <c:v>CY2023</c:v>
                </c:pt>
                <c:pt idx="3">
                  <c:v>CY2024</c:v>
                </c:pt>
              </c:strCache>
            </c:strRef>
          </c:cat>
          <c:val>
            <c:numRef>
              <c:f>'Our Planet'!$D$18:$G$18</c:f>
              <c:numCache>
                <c:formatCode>_-* #,##0_-;\-* #,##0_-;_-* "-"??_-;_-@_-</c:formatCode>
                <c:ptCount val="4"/>
                <c:pt idx="0">
                  <c:v>7948</c:v>
                </c:pt>
                <c:pt idx="1">
                  <c:v>5730</c:v>
                </c:pt>
                <c:pt idx="2">
                  <c:v>4426</c:v>
                </c:pt>
                <c:pt idx="3">
                  <c:v>3552</c:v>
                </c:pt>
              </c:numCache>
            </c:numRef>
          </c:val>
          <c:extLst>
            <c:ext xmlns:c16="http://schemas.microsoft.com/office/drawing/2014/chart" uri="{C3380CC4-5D6E-409C-BE32-E72D297353CC}">
              <c16:uniqueId val="{00000000-1002-475D-91DD-A8606CB2D22D}"/>
            </c:ext>
          </c:extLst>
        </c:ser>
        <c:dLbls>
          <c:showLegendKey val="0"/>
          <c:showVal val="0"/>
          <c:showCatName val="0"/>
          <c:showSerName val="0"/>
          <c:showPercent val="0"/>
          <c:showBubbleSize val="0"/>
        </c:dLbls>
        <c:gapWidth val="100"/>
        <c:overlap val="-27"/>
        <c:axId val="1664286432"/>
        <c:axId val="1664289344"/>
      </c:barChart>
      <c:catAx>
        <c:axId val="166428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1664289344"/>
        <c:crosses val="autoZero"/>
        <c:auto val="1"/>
        <c:lblAlgn val="ctr"/>
        <c:lblOffset val="100"/>
        <c:noMultiLvlLbl val="0"/>
      </c:catAx>
      <c:valAx>
        <c:axId val="1664289344"/>
        <c:scaling>
          <c:orientation val="minMax"/>
        </c:scaling>
        <c:delete val="1"/>
        <c:axPos val="l"/>
        <c:numFmt formatCode="_-* #,##0_-;\-* #,##0_-;_-* &quot;-&quot;??_-;_-@_-" sourceLinked="1"/>
        <c:majorTickMark val="none"/>
        <c:minorTickMark val="none"/>
        <c:tickLblPos val="nextTo"/>
        <c:crossAx val="1664286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ISO 14001</a:t>
            </a:r>
            <a:r>
              <a:rPr lang="en-GB" sz="1100" b="1" baseline="0">
                <a:solidFill>
                  <a:srgbClr val="054959"/>
                </a:solidFill>
              </a:rPr>
              <a:t> Accreditation</a:t>
            </a:r>
          </a:p>
          <a:p>
            <a:pPr>
              <a:defRPr sz="1100" b="1">
                <a:solidFill>
                  <a:srgbClr val="054959"/>
                </a:solidFill>
              </a:defRPr>
            </a:pPr>
            <a:r>
              <a:rPr lang="en-GB" sz="1100" b="1" baseline="0">
                <a:solidFill>
                  <a:srgbClr val="054959"/>
                </a:solidFill>
              </a:rPr>
              <a:t>(% of revenue)</a:t>
            </a:r>
            <a:endParaRPr lang="en-GB" sz="1100" b="1">
              <a:solidFill>
                <a:srgbClr val="054959"/>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manualLayout>
          <c:layoutTarget val="inner"/>
          <c:xMode val="edge"/>
          <c:yMode val="edge"/>
          <c:x val="5.9700854700854698E-2"/>
          <c:y val="0.28349614197530865"/>
          <c:w val="0.88059829059829065"/>
          <c:h val="0.60283950617283943"/>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Planet'!$D$31:$G$31</c:f>
              <c:strCache>
                <c:ptCount val="4"/>
                <c:pt idx="0">
                  <c:v>CY2021</c:v>
                </c:pt>
                <c:pt idx="1">
                  <c:v>CY2022</c:v>
                </c:pt>
                <c:pt idx="2">
                  <c:v>CY2023</c:v>
                </c:pt>
                <c:pt idx="3">
                  <c:v>CY2024</c:v>
                </c:pt>
              </c:strCache>
            </c:strRef>
          </c:cat>
          <c:val>
            <c:numRef>
              <c:f>'Our Planet'!$D$35:$G$35</c:f>
              <c:numCache>
                <c:formatCode>0%</c:formatCode>
                <c:ptCount val="4"/>
                <c:pt idx="0">
                  <c:v>0.61</c:v>
                </c:pt>
                <c:pt idx="1">
                  <c:v>0.59</c:v>
                </c:pt>
                <c:pt idx="2">
                  <c:v>0.68929124353845472</c:v>
                </c:pt>
                <c:pt idx="3">
                  <c:v>0.74</c:v>
                </c:pt>
              </c:numCache>
            </c:numRef>
          </c:val>
          <c:extLst>
            <c:ext xmlns:c16="http://schemas.microsoft.com/office/drawing/2014/chart" uri="{C3380CC4-5D6E-409C-BE32-E72D297353CC}">
              <c16:uniqueId val="{00000000-51C0-44E7-B392-C54BB3E76B5F}"/>
            </c:ext>
          </c:extLst>
        </c:ser>
        <c:dLbls>
          <c:showLegendKey val="0"/>
          <c:showVal val="0"/>
          <c:showCatName val="0"/>
          <c:showSerName val="0"/>
          <c:showPercent val="0"/>
          <c:showBubbleSize val="0"/>
        </c:dLbls>
        <c:gapWidth val="100"/>
        <c:overlap val="-27"/>
        <c:axId val="735342176"/>
        <c:axId val="735344256"/>
      </c:barChart>
      <c:catAx>
        <c:axId val="73534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735344256"/>
        <c:crosses val="autoZero"/>
        <c:auto val="1"/>
        <c:lblAlgn val="ctr"/>
        <c:lblOffset val="100"/>
        <c:noMultiLvlLbl val="0"/>
      </c:catAx>
      <c:valAx>
        <c:axId val="735344256"/>
        <c:scaling>
          <c:orientation val="minMax"/>
          <c:max val="0.8"/>
        </c:scaling>
        <c:delete val="1"/>
        <c:axPos val="l"/>
        <c:numFmt formatCode="0%" sourceLinked="1"/>
        <c:majorTickMark val="out"/>
        <c:minorTickMark val="none"/>
        <c:tickLblPos val="nextTo"/>
        <c:crossAx val="735342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Like-for-like</a:t>
            </a:r>
            <a:r>
              <a:rPr lang="en-GB" sz="1100" b="1" baseline="0">
                <a:solidFill>
                  <a:srgbClr val="054959"/>
                </a:solidFill>
              </a:rPr>
              <a:t> </a:t>
            </a:r>
            <a:r>
              <a:rPr lang="en-GB" sz="1100" b="1">
                <a:solidFill>
                  <a:srgbClr val="054959"/>
                </a:solidFill>
              </a:rPr>
              <a:t>Carbon</a:t>
            </a:r>
            <a:r>
              <a:rPr lang="en-GB" sz="1100" b="1" baseline="0">
                <a:solidFill>
                  <a:srgbClr val="054959"/>
                </a:solidFill>
              </a:rPr>
              <a:t> Intensity </a:t>
            </a:r>
          </a:p>
          <a:p>
            <a:pPr>
              <a:defRPr sz="1100" b="1">
                <a:solidFill>
                  <a:srgbClr val="054959"/>
                </a:solidFill>
              </a:defRPr>
            </a:pPr>
            <a:r>
              <a:rPr lang="en-GB" sz="1100" b="1" baseline="0">
                <a:solidFill>
                  <a:srgbClr val="054959"/>
                </a:solidFill>
              </a:rPr>
              <a:t>(tonnes/£m revenue)</a:t>
            </a:r>
            <a:endParaRPr lang="en-GB" sz="1100" b="1">
              <a:solidFill>
                <a:srgbClr val="054959"/>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manualLayout>
          <c:layoutTarget val="inner"/>
          <c:xMode val="edge"/>
          <c:yMode val="edge"/>
          <c:x val="6.4941329286337349E-2"/>
          <c:y val="0.29919382925280275"/>
          <c:w val="0.88059829059829065"/>
          <c:h val="0.59224343164728721"/>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Planet'!$D$15:$G$15</c:f>
              <c:strCache>
                <c:ptCount val="4"/>
                <c:pt idx="0">
                  <c:v>CY2021</c:v>
                </c:pt>
                <c:pt idx="1">
                  <c:v>CY2022</c:v>
                </c:pt>
                <c:pt idx="2">
                  <c:v>CY2023</c:v>
                </c:pt>
                <c:pt idx="3">
                  <c:v>CY2024</c:v>
                </c:pt>
              </c:strCache>
            </c:strRef>
          </c:cat>
          <c:val>
            <c:numRef>
              <c:f>'Our Planet'!$D$22:$G$22</c:f>
              <c:numCache>
                <c:formatCode>#,##0.00</c:formatCode>
                <c:ptCount val="4"/>
                <c:pt idx="0">
                  <c:v>22.5</c:v>
                </c:pt>
                <c:pt idx="1">
                  <c:v>13.39</c:v>
                </c:pt>
                <c:pt idx="2">
                  <c:v>9.8800000000000008</c:v>
                </c:pt>
                <c:pt idx="3">
                  <c:v>8.1300000000000008</c:v>
                </c:pt>
              </c:numCache>
            </c:numRef>
          </c:val>
          <c:extLst>
            <c:ext xmlns:c16="http://schemas.microsoft.com/office/drawing/2014/chart" uri="{C3380CC4-5D6E-409C-BE32-E72D297353CC}">
              <c16:uniqueId val="{00000000-CDE1-45FE-A442-A2F3C8EBCA11}"/>
            </c:ext>
          </c:extLst>
        </c:ser>
        <c:dLbls>
          <c:showLegendKey val="0"/>
          <c:showVal val="0"/>
          <c:showCatName val="0"/>
          <c:showSerName val="0"/>
          <c:showPercent val="0"/>
          <c:showBubbleSize val="0"/>
        </c:dLbls>
        <c:gapWidth val="100"/>
        <c:overlap val="-27"/>
        <c:axId val="1491920944"/>
        <c:axId val="1783392240"/>
      </c:barChart>
      <c:catAx>
        <c:axId val="149192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1783392240"/>
        <c:crosses val="autoZero"/>
        <c:auto val="1"/>
        <c:lblAlgn val="ctr"/>
        <c:lblOffset val="100"/>
        <c:noMultiLvlLbl val="0"/>
      </c:catAx>
      <c:valAx>
        <c:axId val="1783392240"/>
        <c:scaling>
          <c:orientation val="minMax"/>
        </c:scaling>
        <c:delete val="1"/>
        <c:axPos val="l"/>
        <c:numFmt formatCode="#,##0.00" sourceLinked="1"/>
        <c:majorTickMark val="none"/>
        <c:minorTickMark val="none"/>
        <c:tickLblPos val="nextTo"/>
        <c:crossAx val="1491920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LTI</a:t>
            </a:r>
            <a:r>
              <a:rPr lang="en-GB" sz="1100" b="1" baseline="0">
                <a:solidFill>
                  <a:srgbClr val="054959"/>
                </a:solidFill>
              </a:rPr>
              <a:t> Frequency Rate</a:t>
            </a:r>
          </a:p>
          <a:p>
            <a:pPr>
              <a:defRPr sz="1100" b="1">
                <a:solidFill>
                  <a:srgbClr val="054959"/>
                </a:solidFill>
              </a:defRPr>
            </a:pPr>
            <a:r>
              <a:rPr lang="en-GB" sz="1100" b="1" baseline="0">
                <a:solidFill>
                  <a:srgbClr val="054959"/>
                </a:solidFill>
              </a:rPr>
              <a:t>(number)</a:t>
            </a:r>
            <a:endParaRPr lang="en-GB" sz="1100" b="1">
              <a:solidFill>
                <a:srgbClr val="054959"/>
              </a:solidFill>
            </a:endParaRPr>
          </a:p>
        </c:rich>
      </c:tx>
      <c:layout>
        <c:manualLayout>
          <c:xMode val="edge"/>
          <c:yMode val="edge"/>
          <c:x val="0.24884914529914529"/>
          <c:y val="3.429783950617283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manualLayout>
          <c:layoutTarget val="inner"/>
          <c:xMode val="edge"/>
          <c:yMode val="edge"/>
          <c:x val="5.9700854700854698E-2"/>
          <c:y val="0.25199112654320988"/>
          <c:w val="0.88059829059829065"/>
          <c:h val="0.63434452160493815"/>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People'!$D$5:$G$5</c:f>
              <c:strCache>
                <c:ptCount val="4"/>
                <c:pt idx="0">
                  <c:v>FY2022</c:v>
                </c:pt>
                <c:pt idx="1">
                  <c:v>FY2023</c:v>
                </c:pt>
                <c:pt idx="2">
                  <c:v>FY2024</c:v>
                </c:pt>
                <c:pt idx="3">
                  <c:v>FY2025</c:v>
                </c:pt>
              </c:strCache>
            </c:strRef>
          </c:cat>
          <c:val>
            <c:numRef>
              <c:f>'Our People'!$D$8:$G$8</c:f>
              <c:numCache>
                <c:formatCode>_(* #,##0.00_);_(* \(#,##0.00\);_(* "-"??_);_(@_)</c:formatCode>
                <c:ptCount val="4"/>
                <c:pt idx="0">
                  <c:v>0.31</c:v>
                </c:pt>
                <c:pt idx="1">
                  <c:v>0.27</c:v>
                </c:pt>
                <c:pt idx="2">
                  <c:v>0.2</c:v>
                </c:pt>
                <c:pt idx="3">
                  <c:v>0.25</c:v>
                </c:pt>
              </c:numCache>
            </c:numRef>
          </c:val>
          <c:extLst>
            <c:ext xmlns:c16="http://schemas.microsoft.com/office/drawing/2014/chart" uri="{C3380CC4-5D6E-409C-BE32-E72D297353CC}">
              <c16:uniqueId val="{00000000-269F-4B00-82C4-E5DBEC5C5547}"/>
            </c:ext>
          </c:extLst>
        </c:ser>
        <c:dLbls>
          <c:showLegendKey val="0"/>
          <c:showVal val="0"/>
          <c:showCatName val="0"/>
          <c:showSerName val="0"/>
          <c:showPercent val="0"/>
          <c:showBubbleSize val="0"/>
        </c:dLbls>
        <c:gapWidth val="100"/>
        <c:overlap val="-27"/>
        <c:axId val="1974688512"/>
        <c:axId val="1974682272"/>
      </c:barChart>
      <c:catAx>
        <c:axId val="197468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1974682272"/>
        <c:crosses val="autoZero"/>
        <c:auto val="1"/>
        <c:lblAlgn val="ctr"/>
        <c:lblOffset val="100"/>
        <c:noMultiLvlLbl val="0"/>
      </c:catAx>
      <c:valAx>
        <c:axId val="1974682272"/>
        <c:scaling>
          <c:orientation val="minMax"/>
        </c:scaling>
        <c:delete val="1"/>
        <c:axPos val="l"/>
        <c:numFmt formatCode="_(* #,##0.00_);_(* \(#,##0.00\);_(* &quot;-&quot;??_);_(@_)" sourceLinked="1"/>
        <c:majorTickMark val="none"/>
        <c:minorTickMark val="none"/>
        <c:tickLblPos val="nextTo"/>
        <c:crossAx val="1974688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Gender</a:t>
            </a:r>
            <a:r>
              <a:rPr lang="en-GB" sz="1100" b="1" baseline="0">
                <a:solidFill>
                  <a:srgbClr val="054959"/>
                </a:solidFill>
              </a:rPr>
              <a:t> Diversity</a:t>
            </a:r>
          </a:p>
          <a:p>
            <a:pPr>
              <a:defRPr sz="1100" b="1">
                <a:solidFill>
                  <a:srgbClr val="054959"/>
                </a:solidFill>
              </a:defRPr>
            </a:pPr>
            <a:r>
              <a:rPr lang="en-GB" sz="1100" b="1" baseline="0">
                <a:solidFill>
                  <a:srgbClr val="054959"/>
                </a:solidFill>
              </a:rPr>
              <a:t>(female percentage)</a:t>
            </a:r>
            <a:endParaRPr lang="en-GB" sz="1100" b="1">
              <a:solidFill>
                <a:srgbClr val="054959"/>
              </a:solidFill>
            </a:endParaRPr>
          </a:p>
        </c:rich>
      </c:tx>
      <c:layout>
        <c:manualLayout>
          <c:xMode val="edge"/>
          <c:yMode val="edge"/>
          <c:x val="0.25011236711886548"/>
          <c:y val="2.9866661649694631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manualLayout>
          <c:layoutTarget val="inner"/>
          <c:xMode val="edge"/>
          <c:yMode val="edge"/>
          <c:x val="6.4941302490131123E-2"/>
          <c:y val="0.39618899640599442"/>
          <c:w val="0.88059829059829065"/>
          <c:h val="0.49014660493827161"/>
        </c:manualLayout>
      </c:layout>
      <c:barChart>
        <c:barDir val="col"/>
        <c:grouping val="clustered"/>
        <c:varyColors val="0"/>
        <c:ser>
          <c:idx val="0"/>
          <c:order val="0"/>
          <c:tx>
            <c:v>Operational management</c:v>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People'!$E$13:$G$13</c:f>
              <c:strCache>
                <c:ptCount val="3"/>
                <c:pt idx="0">
                  <c:v>FY2023</c:v>
                </c:pt>
                <c:pt idx="1">
                  <c:v>FY2024</c:v>
                </c:pt>
                <c:pt idx="2">
                  <c:v>FY2025</c:v>
                </c:pt>
              </c:strCache>
            </c:strRef>
          </c:cat>
          <c:val>
            <c:numRef>
              <c:f>'Our People'!$E$22:$G$22</c:f>
              <c:numCache>
                <c:formatCode>0%</c:formatCode>
                <c:ptCount val="3"/>
                <c:pt idx="0">
                  <c:v>0.29850746268656714</c:v>
                </c:pt>
                <c:pt idx="1">
                  <c:v>0.34210526315789475</c:v>
                </c:pt>
                <c:pt idx="2">
                  <c:v>0.38356164383561642</c:v>
                </c:pt>
              </c:numCache>
            </c:numRef>
          </c:val>
          <c:extLst>
            <c:ext xmlns:c16="http://schemas.microsoft.com/office/drawing/2014/chart" uri="{C3380CC4-5D6E-409C-BE32-E72D297353CC}">
              <c16:uniqueId val="{00000000-53E9-4B68-8514-170B160607CC}"/>
            </c:ext>
          </c:extLst>
        </c:ser>
        <c:ser>
          <c:idx val="1"/>
          <c:order val="1"/>
          <c:tx>
            <c:v>Group senior management</c:v>
          </c:tx>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People'!$E$13:$G$13</c:f>
              <c:strCache>
                <c:ptCount val="3"/>
                <c:pt idx="0">
                  <c:v>FY2023</c:v>
                </c:pt>
                <c:pt idx="1">
                  <c:v>FY2024</c:v>
                </c:pt>
                <c:pt idx="2">
                  <c:v>FY2025</c:v>
                </c:pt>
              </c:strCache>
            </c:strRef>
          </c:cat>
          <c:val>
            <c:numRef>
              <c:f>'Our People'!$E$28:$G$28</c:f>
              <c:numCache>
                <c:formatCode>0%</c:formatCode>
                <c:ptCount val="3"/>
                <c:pt idx="0">
                  <c:v>0.27906976744186046</c:v>
                </c:pt>
                <c:pt idx="1">
                  <c:v>0.27659574468085107</c:v>
                </c:pt>
                <c:pt idx="2">
                  <c:v>0.23404255319148937</c:v>
                </c:pt>
              </c:numCache>
            </c:numRef>
          </c:val>
          <c:extLst>
            <c:ext xmlns:c16="http://schemas.microsoft.com/office/drawing/2014/chart" uri="{C3380CC4-5D6E-409C-BE32-E72D297353CC}">
              <c16:uniqueId val="{00000001-53E9-4B68-8514-170B160607CC}"/>
            </c:ext>
          </c:extLst>
        </c:ser>
        <c:ser>
          <c:idx val="2"/>
          <c:order val="2"/>
          <c:tx>
            <c:strRef>
              <c:f>'Our People'!$B$32</c:f>
              <c:strCache>
                <c:ptCount val="1"/>
                <c:pt idx="0">
                  <c:v>Board of directors</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People'!$E$13:$G$13</c:f>
              <c:strCache>
                <c:ptCount val="3"/>
                <c:pt idx="0">
                  <c:v>FY2023</c:v>
                </c:pt>
                <c:pt idx="1">
                  <c:v>FY2024</c:v>
                </c:pt>
                <c:pt idx="2">
                  <c:v>FY2025</c:v>
                </c:pt>
              </c:strCache>
            </c:strRef>
          </c:cat>
          <c:val>
            <c:numRef>
              <c:f>'Our People'!$E$34:$G$34</c:f>
              <c:numCache>
                <c:formatCode>0%</c:formatCode>
                <c:ptCount val="3"/>
                <c:pt idx="0">
                  <c:v>0.42857142857142855</c:v>
                </c:pt>
                <c:pt idx="1">
                  <c:v>0.42857142857142855</c:v>
                </c:pt>
                <c:pt idx="2">
                  <c:v>0.33333333333333331</c:v>
                </c:pt>
              </c:numCache>
            </c:numRef>
          </c:val>
          <c:extLst>
            <c:ext xmlns:c16="http://schemas.microsoft.com/office/drawing/2014/chart" uri="{C3380CC4-5D6E-409C-BE32-E72D297353CC}">
              <c16:uniqueId val="{00000002-53E9-4B68-8514-170B160607CC}"/>
            </c:ext>
          </c:extLst>
        </c:ser>
        <c:dLbls>
          <c:showLegendKey val="0"/>
          <c:showVal val="0"/>
          <c:showCatName val="0"/>
          <c:showSerName val="0"/>
          <c:showPercent val="0"/>
          <c:showBubbleSize val="0"/>
        </c:dLbls>
        <c:gapWidth val="100"/>
        <c:overlap val="-27"/>
        <c:axId val="1660650512"/>
        <c:axId val="1660649264"/>
        <c:extLst>
          <c:ext xmlns:c15="http://schemas.microsoft.com/office/drawing/2012/chart" uri="{02D57815-91ED-43cb-92C2-25804820EDAC}">
            <c15:filteredBarSeries>
              <c15:ser>
                <c:idx val="3"/>
                <c:order val="3"/>
                <c:tx>
                  <c:strRef>
                    <c:extLst>
                      <c:ext uri="{02D57815-91ED-43cb-92C2-25804820EDAC}">
                        <c15:formulaRef>
                          <c15:sqref>'Our People'!$B$14</c15:sqref>
                        </c15:formulaRef>
                      </c:ext>
                    </c:extLst>
                    <c:strCache>
                      <c:ptCount val="1"/>
                      <c:pt idx="0">
                        <c:v>Group workforce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'Our People'!$E$13:$G$13</c15:sqref>
                        </c15:formulaRef>
                      </c:ext>
                    </c:extLst>
                    <c:strCache>
                      <c:ptCount val="3"/>
                      <c:pt idx="0">
                        <c:v>FY2023</c:v>
                      </c:pt>
                      <c:pt idx="1">
                        <c:v>FY2024</c:v>
                      </c:pt>
                      <c:pt idx="2">
                        <c:v>FY2025</c:v>
                      </c:pt>
                    </c:strCache>
                  </c:strRef>
                </c:cat>
                <c:val>
                  <c:numRef>
                    <c:extLst>
                      <c:ext uri="{02D57815-91ED-43cb-92C2-25804820EDAC}">
                        <c15:formulaRef>
                          <c15:sqref>'Our People'!$D$16:$D$16</c15:sqref>
                        </c15:formulaRef>
                      </c:ext>
                    </c:extLst>
                    <c:numCache>
                      <c:formatCode>0%</c:formatCode>
                      <c:ptCount val="1"/>
                      <c:pt idx="0">
                        <c:v>0.46704871060171921</c:v>
                      </c:pt>
                    </c:numCache>
                  </c:numRef>
                </c:val>
                <c:extLst>
                  <c:ext xmlns:c16="http://schemas.microsoft.com/office/drawing/2014/chart" uri="{C3380CC4-5D6E-409C-BE32-E72D297353CC}">
                    <c16:uniqueId val="{00000003-53E9-4B68-8514-170B160607CC}"/>
                  </c:ext>
                </c:extLst>
              </c15:ser>
            </c15:filteredBarSeries>
          </c:ext>
        </c:extLst>
      </c:barChart>
      <c:catAx>
        <c:axId val="166065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1660649264"/>
        <c:crosses val="autoZero"/>
        <c:auto val="1"/>
        <c:lblAlgn val="ctr"/>
        <c:lblOffset val="100"/>
        <c:noMultiLvlLbl val="0"/>
      </c:catAx>
      <c:valAx>
        <c:axId val="1660649264"/>
        <c:scaling>
          <c:orientation val="minMax"/>
        </c:scaling>
        <c:delete val="1"/>
        <c:axPos val="l"/>
        <c:numFmt formatCode="0%" sourceLinked="1"/>
        <c:majorTickMark val="none"/>
        <c:minorTickMark val="none"/>
        <c:tickLblPos val="nextTo"/>
        <c:crossAx val="1660650512"/>
        <c:crosses val="autoZero"/>
        <c:crossBetween val="between"/>
      </c:valAx>
      <c:spPr>
        <a:noFill/>
        <a:ln>
          <a:noFill/>
        </a:ln>
        <a:effectLst/>
      </c:spPr>
    </c:plotArea>
    <c:legend>
      <c:legendPos val="t"/>
      <c:layout>
        <c:manualLayout>
          <c:xMode val="edge"/>
          <c:yMode val="edge"/>
          <c:x val="0"/>
          <c:y val="0.18550231481481483"/>
          <c:w val="1"/>
          <c:h val="0.1282214506172839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ISO</a:t>
            </a:r>
            <a:r>
              <a:rPr lang="en-GB" sz="1100" b="1" baseline="0">
                <a:solidFill>
                  <a:srgbClr val="054959"/>
                </a:solidFill>
              </a:rPr>
              <a:t> 45001 Accreditation </a:t>
            </a:r>
          </a:p>
          <a:p>
            <a:pPr>
              <a:defRPr sz="1100" b="1">
                <a:solidFill>
                  <a:srgbClr val="054959"/>
                </a:solidFill>
              </a:defRPr>
            </a:pPr>
            <a:r>
              <a:rPr lang="en-GB" sz="1100" b="1" baseline="0">
                <a:solidFill>
                  <a:srgbClr val="054959"/>
                </a:solidFill>
              </a:rPr>
              <a:t>(% of employees)</a:t>
            </a:r>
            <a:endParaRPr lang="en-GB" sz="1100" b="1">
              <a:solidFill>
                <a:srgbClr val="054959"/>
              </a:solidFill>
            </a:endParaRPr>
          </a:p>
        </c:rich>
      </c:tx>
      <c:layout>
        <c:manualLayout>
          <c:xMode val="edge"/>
          <c:yMode val="edge"/>
          <c:x val="0.17393616383599272"/>
          <c:y val="5.3896604938271607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People'!$D$43:$G$43</c:f>
              <c:strCache>
                <c:ptCount val="4"/>
                <c:pt idx="0">
                  <c:v>CY2021</c:v>
                </c:pt>
                <c:pt idx="1">
                  <c:v>CY2022</c:v>
                </c:pt>
                <c:pt idx="2">
                  <c:v>CY2023</c:v>
                </c:pt>
                <c:pt idx="3">
                  <c:v>CY2024</c:v>
                </c:pt>
              </c:strCache>
            </c:strRef>
          </c:cat>
          <c:val>
            <c:numRef>
              <c:f>'Our People'!$D$44:$G$44</c:f>
              <c:numCache>
                <c:formatCode>0%</c:formatCode>
                <c:ptCount val="4"/>
                <c:pt idx="0">
                  <c:v>0.05</c:v>
                </c:pt>
                <c:pt idx="1">
                  <c:v>0.48</c:v>
                </c:pt>
                <c:pt idx="2">
                  <c:v>0.59997481516127305</c:v>
                </c:pt>
                <c:pt idx="3">
                  <c:v>0.73</c:v>
                </c:pt>
              </c:numCache>
            </c:numRef>
          </c:val>
          <c:extLst>
            <c:ext xmlns:c16="http://schemas.microsoft.com/office/drawing/2014/chart" uri="{C3380CC4-5D6E-409C-BE32-E72D297353CC}">
              <c16:uniqueId val="{00000000-135E-4196-AFCA-D1845C6A7F53}"/>
            </c:ext>
          </c:extLst>
        </c:ser>
        <c:dLbls>
          <c:showLegendKey val="0"/>
          <c:showVal val="0"/>
          <c:showCatName val="0"/>
          <c:showSerName val="0"/>
          <c:showPercent val="0"/>
          <c:showBubbleSize val="0"/>
        </c:dLbls>
        <c:gapWidth val="100"/>
        <c:overlap val="-27"/>
        <c:axId val="272221599"/>
        <c:axId val="272218687"/>
      </c:barChart>
      <c:catAx>
        <c:axId val="2722215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54959"/>
                </a:solidFill>
                <a:latin typeface="+mn-lt"/>
                <a:ea typeface="+mn-ea"/>
                <a:cs typeface="+mn-cs"/>
              </a:defRPr>
            </a:pPr>
            <a:endParaRPr lang="en-US"/>
          </a:p>
        </c:txPr>
        <c:crossAx val="272218687"/>
        <c:crosses val="autoZero"/>
        <c:auto val="1"/>
        <c:lblAlgn val="ctr"/>
        <c:lblOffset val="100"/>
        <c:noMultiLvlLbl val="0"/>
      </c:catAx>
      <c:valAx>
        <c:axId val="272218687"/>
        <c:scaling>
          <c:orientation val="minMax"/>
          <c:max val="0.8"/>
        </c:scaling>
        <c:delete val="1"/>
        <c:axPos val="l"/>
        <c:numFmt formatCode="0%" sourceLinked="1"/>
        <c:majorTickMark val="out"/>
        <c:minorTickMark val="none"/>
        <c:tickLblPos val="nextTo"/>
        <c:crossAx val="272221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a:t>
            </a:r>
            <a:r>
              <a:rPr lang="en-GB" sz="1100" b="1" baseline="0">
                <a:solidFill>
                  <a:srgbClr val="054959"/>
                </a:solidFill>
              </a:rPr>
              <a:t> Revenue from UN SDGs aligned activities</a:t>
            </a:r>
            <a:endParaRPr lang="en-GB" sz="1100" b="1">
              <a:solidFill>
                <a:srgbClr val="054959"/>
              </a:solidFill>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GB"/>
        </a:p>
      </c:txPr>
    </c:title>
    <c:autoTitleDeleted val="0"/>
    <c:plotArea>
      <c:layout>
        <c:manualLayout>
          <c:layoutTarget val="inner"/>
          <c:xMode val="edge"/>
          <c:yMode val="edge"/>
          <c:x val="6.2083118488550429E-2"/>
          <c:y val="0.20982934599704431"/>
          <c:w val="0.88506097034211018"/>
          <c:h val="0.61220709181075561"/>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Products'!$D$5:$J$5</c:f>
              <c:strCache>
                <c:ptCount val="7"/>
                <c:pt idx="0">
                  <c:v>FY2019</c:v>
                </c:pt>
                <c:pt idx="1">
                  <c:v>FY2020</c:v>
                </c:pt>
                <c:pt idx="2">
                  <c:v>FY2021</c:v>
                </c:pt>
                <c:pt idx="3">
                  <c:v>FY2022</c:v>
                </c:pt>
                <c:pt idx="4">
                  <c:v>FY2023</c:v>
                </c:pt>
                <c:pt idx="5">
                  <c:v>FY2024</c:v>
                </c:pt>
                <c:pt idx="6">
                  <c:v>FY2025</c:v>
                </c:pt>
              </c:strCache>
            </c:strRef>
          </c:cat>
          <c:val>
            <c:numRef>
              <c:f>'Our Products'!$D$6:$J$6</c:f>
              <c:numCache>
                <c:formatCode>0%</c:formatCode>
                <c:ptCount val="7"/>
                <c:pt idx="0">
                  <c:v>0.66</c:v>
                </c:pt>
                <c:pt idx="1">
                  <c:v>0.68</c:v>
                </c:pt>
                <c:pt idx="2">
                  <c:v>0.7</c:v>
                </c:pt>
                <c:pt idx="3">
                  <c:v>0.76</c:v>
                </c:pt>
                <c:pt idx="4">
                  <c:v>0.77</c:v>
                </c:pt>
                <c:pt idx="5">
                  <c:v>0.750119570416105</c:v>
                </c:pt>
                <c:pt idx="6">
                  <c:v>0.79</c:v>
                </c:pt>
              </c:numCache>
            </c:numRef>
          </c:val>
          <c:extLst>
            <c:ext xmlns:c16="http://schemas.microsoft.com/office/drawing/2014/chart" uri="{C3380CC4-5D6E-409C-BE32-E72D297353CC}">
              <c16:uniqueId val="{00000000-C80B-43FD-82F3-F0905EAE35BA}"/>
            </c:ext>
          </c:extLst>
        </c:ser>
        <c:dLbls>
          <c:showLegendKey val="0"/>
          <c:showVal val="0"/>
          <c:showCatName val="0"/>
          <c:showSerName val="0"/>
          <c:showPercent val="0"/>
          <c:showBubbleSize val="0"/>
        </c:dLbls>
        <c:gapWidth val="100"/>
        <c:overlap val="-27"/>
        <c:axId val="272217439"/>
        <c:axId val="272194143"/>
      </c:barChart>
      <c:catAx>
        <c:axId val="27221743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rgbClr val="054959"/>
                </a:solidFill>
                <a:latin typeface="+mn-lt"/>
                <a:ea typeface="+mn-ea"/>
                <a:cs typeface="+mn-cs"/>
              </a:defRPr>
            </a:pPr>
            <a:endParaRPr lang="en-US"/>
          </a:p>
        </c:txPr>
        <c:crossAx val="272194143"/>
        <c:crosses val="autoZero"/>
        <c:auto val="1"/>
        <c:lblAlgn val="ctr"/>
        <c:lblOffset val="100"/>
        <c:noMultiLvlLbl val="0"/>
      </c:catAx>
      <c:valAx>
        <c:axId val="272194143"/>
        <c:scaling>
          <c:orientation val="minMax"/>
          <c:min val="0.6100000000000001"/>
        </c:scaling>
        <c:delete val="1"/>
        <c:axPos val="l"/>
        <c:numFmt formatCode="0%" sourceLinked="1"/>
        <c:majorTickMark val="out"/>
        <c:minorTickMark val="none"/>
        <c:tickLblPos val="nextTo"/>
        <c:crossAx val="2722174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r>
              <a:rPr lang="en-GB" sz="1100" b="1">
                <a:solidFill>
                  <a:srgbClr val="054959"/>
                </a:solidFill>
              </a:rPr>
              <a:t>ISO 9001 Accreditation </a:t>
            </a:r>
          </a:p>
          <a:p>
            <a:pPr>
              <a:defRPr sz="1100" b="1">
                <a:solidFill>
                  <a:srgbClr val="054959"/>
                </a:solidFill>
              </a:defRPr>
            </a:pPr>
            <a:r>
              <a:rPr lang="en-GB" sz="1100" b="1">
                <a:solidFill>
                  <a:srgbClr val="054959"/>
                </a:solidFill>
              </a:rPr>
              <a:t>(% of sites)</a:t>
            </a:r>
          </a:p>
        </c:rich>
      </c:tx>
      <c:overlay val="0"/>
      <c:spPr>
        <a:noFill/>
        <a:ln>
          <a:noFill/>
        </a:ln>
        <a:effectLst/>
      </c:spPr>
      <c:txPr>
        <a:bodyPr rot="0" spcFirstLastPara="1" vertOverflow="ellipsis" vert="horz" wrap="square" anchor="ctr" anchorCtr="1"/>
        <a:lstStyle/>
        <a:p>
          <a:pPr>
            <a:defRPr sz="1100" b="1" i="0" u="none" strike="noStrike" kern="1200" spc="0" baseline="0">
              <a:solidFill>
                <a:srgbClr val="054959"/>
              </a:solidFill>
              <a:latin typeface="+mn-lt"/>
              <a:ea typeface="+mn-ea"/>
              <a:cs typeface="+mn-cs"/>
            </a:defRPr>
          </a:pPr>
          <a:endParaRPr lang="en-US"/>
        </a:p>
      </c:txPr>
    </c:title>
    <c:autoTitleDeleted val="0"/>
    <c:plotArea>
      <c:layout>
        <c:manualLayout>
          <c:layoutTarget val="inner"/>
          <c:xMode val="edge"/>
          <c:yMode val="edge"/>
          <c:x val="4.1070739587110917E-2"/>
          <c:y val="0.20894557324404425"/>
          <c:w val="0.93888888888888888"/>
          <c:h val="0.60225022384344984"/>
        </c:manualLayout>
      </c:layout>
      <c:barChart>
        <c:barDir val="col"/>
        <c:grouping val="clustered"/>
        <c:varyColors val="0"/>
        <c:ser>
          <c:idx val="0"/>
          <c:order val="0"/>
          <c:spPr>
            <a:solidFill>
              <a:srgbClr val="EA614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54959"/>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'Our Products'!$F$10:$J$10</c:f>
              <c:strCache>
                <c:ptCount val="5"/>
                <c:pt idx="0">
                  <c:v>CY2020</c:v>
                </c:pt>
                <c:pt idx="1">
                  <c:v>CY2021</c:v>
                </c:pt>
                <c:pt idx="2">
                  <c:v>CY2022</c:v>
                </c:pt>
                <c:pt idx="3">
                  <c:v>CY2023</c:v>
                </c:pt>
                <c:pt idx="4">
                  <c:v>CY2024</c:v>
                </c:pt>
              </c:strCache>
            </c:strRef>
          </c:cat>
          <c:val>
            <c:numRef>
              <c:f>'Our Products'!$F$11:$J$11</c:f>
              <c:numCache>
                <c:formatCode>0%</c:formatCode>
                <c:ptCount val="5"/>
                <c:pt idx="0">
                  <c:v>0.85</c:v>
                </c:pt>
                <c:pt idx="1">
                  <c:v>0.87</c:v>
                </c:pt>
                <c:pt idx="2">
                  <c:v>0.92</c:v>
                </c:pt>
                <c:pt idx="3">
                  <c:v>0.97875617851608199</c:v>
                </c:pt>
                <c:pt idx="4">
                  <c:v>0.94</c:v>
                </c:pt>
              </c:numCache>
            </c:numRef>
          </c:val>
          <c:extLst>
            <c:ext xmlns:c16="http://schemas.microsoft.com/office/drawing/2014/chart" uri="{C3380CC4-5D6E-409C-BE32-E72D297353CC}">
              <c16:uniqueId val="{00000000-751E-4E3D-9F71-B141C6650C23}"/>
            </c:ext>
          </c:extLst>
        </c:ser>
        <c:dLbls>
          <c:showLegendKey val="0"/>
          <c:showVal val="0"/>
          <c:showCatName val="0"/>
          <c:showSerName val="0"/>
          <c:showPercent val="0"/>
          <c:showBubbleSize val="0"/>
        </c:dLbls>
        <c:gapWidth val="100"/>
        <c:overlap val="-27"/>
        <c:axId val="272197055"/>
        <c:axId val="272198719"/>
      </c:barChart>
      <c:catAx>
        <c:axId val="27219705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rgbClr val="054959"/>
                </a:solidFill>
                <a:latin typeface="+mn-lt"/>
                <a:ea typeface="+mn-ea"/>
                <a:cs typeface="+mn-cs"/>
              </a:defRPr>
            </a:pPr>
            <a:endParaRPr lang="en-US"/>
          </a:p>
        </c:txPr>
        <c:crossAx val="272198719"/>
        <c:crosses val="autoZero"/>
        <c:auto val="1"/>
        <c:lblAlgn val="ctr"/>
        <c:lblOffset val="100"/>
        <c:noMultiLvlLbl val="0"/>
      </c:catAx>
      <c:valAx>
        <c:axId val="272198719"/>
        <c:scaling>
          <c:orientation val="minMax"/>
          <c:min val="0.2"/>
        </c:scaling>
        <c:delete val="1"/>
        <c:axPos val="l"/>
        <c:numFmt formatCode="0%" sourceLinked="1"/>
        <c:majorTickMark val="out"/>
        <c:minorTickMark val="none"/>
        <c:tickLblPos val="nextTo"/>
        <c:crossAx val="272197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123825</xdr:rowOff>
    </xdr:from>
    <xdr:to>
      <xdr:col>3</xdr:col>
      <xdr:colOff>219075</xdr:colOff>
      <xdr:row>2</xdr:row>
      <xdr:rowOff>112458</xdr:rowOff>
    </xdr:to>
    <xdr:pic>
      <xdr:nvPicPr>
        <xdr:cNvPr id="2" name="Picture 1">
          <a:extLst>
            <a:ext uri="{FF2B5EF4-FFF2-40B4-BE49-F238E27FC236}">
              <a16:creationId xmlns:a16="http://schemas.microsoft.com/office/drawing/2014/main" id="{41273457-BF07-4C6F-9846-AF5E6113A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 y="123825"/>
          <a:ext cx="1400175" cy="369633"/>
        </a:xfrm>
        <a:prstGeom prst="rect">
          <a:avLst/>
        </a:prstGeom>
      </xdr:spPr>
    </xdr:pic>
    <xdr:clientData/>
  </xdr:twoCellAnchor>
  <xdr:twoCellAnchor>
    <xdr:from>
      <xdr:col>3</xdr:col>
      <xdr:colOff>514350</xdr:colOff>
      <xdr:row>1</xdr:row>
      <xdr:rowOff>1</xdr:rowOff>
    </xdr:from>
    <xdr:to>
      <xdr:col>11</xdr:col>
      <xdr:colOff>390525</xdr:colOff>
      <xdr:row>2</xdr:row>
      <xdr:rowOff>171451</xdr:rowOff>
    </xdr:to>
    <xdr:sp macro="" textlink="">
      <xdr:nvSpPr>
        <xdr:cNvPr id="3" name="TextBox 2">
          <a:extLst>
            <a:ext uri="{FF2B5EF4-FFF2-40B4-BE49-F238E27FC236}">
              <a16:creationId xmlns:a16="http://schemas.microsoft.com/office/drawing/2014/main" id="{879D37EB-42D4-6A2B-9E8A-45BE00BAA437}"/>
            </a:ext>
          </a:extLst>
        </xdr:cNvPr>
        <xdr:cNvSpPr txBox="1"/>
      </xdr:nvSpPr>
      <xdr:spPr>
        <a:xfrm>
          <a:off x="1924050" y="190501"/>
          <a:ext cx="475297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rgbClr val="054959"/>
              </a:solidFill>
              <a:latin typeface="Montserrat" panose="00000500000000000000" pitchFamily="2" charset="0"/>
            </a:rPr>
            <a:t>SUSTAINABILITY</a:t>
          </a:r>
          <a:r>
            <a:rPr lang="en-GB" sz="1800" b="1" baseline="0">
              <a:solidFill>
                <a:srgbClr val="054959"/>
              </a:solidFill>
              <a:latin typeface="Montserrat" panose="00000500000000000000" pitchFamily="2" charset="0"/>
            </a:rPr>
            <a:t> KEY METRICS</a:t>
          </a:r>
          <a:endParaRPr lang="en-GB" sz="1800" b="1">
            <a:solidFill>
              <a:srgbClr val="054959"/>
            </a:solidFill>
            <a:latin typeface="Montserrat" panose="00000500000000000000" pitchFamily="2" charset="0"/>
          </a:endParaRPr>
        </a:p>
      </xdr:txBody>
    </xdr:sp>
    <xdr:clientData/>
  </xdr:twoCellAnchor>
  <xdr:twoCellAnchor>
    <xdr:from>
      <xdr:col>1</xdr:col>
      <xdr:colOff>19050</xdr:colOff>
      <xdr:row>5</xdr:row>
      <xdr:rowOff>123825</xdr:rowOff>
    </xdr:from>
    <xdr:to>
      <xdr:col>4</xdr:col>
      <xdr:colOff>530250</xdr:colOff>
      <xdr:row>19</xdr:row>
      <xdr:rowOff>48825</xdr:rowOff>
    </xdr:to>
    <xdr:graphicFrame macro="">
      <xdr:nvGraphicFramePr>
        <xdr:cNvPr id="4" name="Chart 3">
          <a:extLst>
            <a:ext uri="{FF2B5EF4-FFF2-40B4-BE49-F238E27FC236}">
              <a16:creationId xmlns:a16="http://schemas.microsoft.com/office/drawing/2014/main" id="{96EBF2D1-A3E6-3CB5-A8F2-6268E52E5B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71436</xdr:colOff>
      <xdr:row>5</xdr:row>
      <xdr:rowOff>114300</xdr:rowOff>
    </xdr:from>
    <xdr:to>
      <xdr:col>12</xdr:col>
      <xdr:colOff>582636</xdr:colOff>
      <xdr:row>19</xdr:row>
      <xdr:rowOff>39300</xdr:rowOff>
    </xdr:to>
    <xdr:graphicFrame macro="">
      <xdr:nvGraphicFramePr>
        <xdr:cNvPr id="5" name="Chart 4">
          <a:extLst>
            <a:ext uri="{FF2B5EF4-FFF2-40B4-BE49-F238E27FC236}">
              <a16:creationId xmlns:a16="http://schemas.microsoft.com/office/drawing/2014/main" id="{02117D3F-AE17-2D0E-68B1-F297CCF24C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52387</xdr:colOff>
      <xdr:row>5</xdr:row>
      <xdr:rowOff>119061</xdr:rowOff>
    </xdr:from>
    <xdr:to>
      <xdr:col>8</xdr:col>
      <xdr:colOff>563587</xdr:colOff>
      <xdr:row>19</xdr:row>
      <xdr:rowOff>44061</xdr:rowOff>
    </xdr:to>
    <xdr:graphicFrame macro="">
      <xdr:nvGraphicFramePr>
        <xdr:cNvPr id="6" name="Chart 5">
          <a:extLst>
            <a:ext uri="{FF2B5EF4-FFF2-40B4-BE49-F238E27FC236}">
              <a16:creationId xmlns:a16="http://schemas.microsoft.com/office/drawing/2014/main" id="{89FBA055-F3C1-D08A-8CDC-DE0A9D46E9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23812</xdr:colOff>
      <xdr:row>21</xdr:row>
      <xdr:rowOff>114300</xdr:rowOff>
    </xdr:from>
    <xdr:to>
      <xdr:col>4</xdr:col>
      <xdr:colOff>535012</xdr:colOff>
      <xdr:row>35</xdr:row>
      <xdr:rowOff>39300</xdr:rowOff>
    </xdr:to>
    <xdr:graphicFrame macro="">
      <xdr:nvGraphicFramePr>
        <xdr:cNvPr id="7" name="Chart 6">
          <a:extLst>
            <a:ext uri="{FF2B5EF4-FFF2-40B4-BE49-F238E27FC236}">
              <a16:creationId xmlns:a16="http://schemas.microsoft.com/office/drawing/2014/main" id="{F32A3F75-33F3-50AB-68FD-43E0CB569E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71437</xdr:colOff>
      <xdr:row>21</xdr:row>
      <xdr:rowOff>100011</xdr:rowOff>
    </xdr:from>
    <xdr:to>
      <xdr:col>12</xdr:col>
      <xdr:colOff>582637</xdr:colOff>
      <xdr:row>35</xdr:row>
      <xdr:rowOff>25011</xdr:rowOff>
    </xdr:to>
    <xdr:graphicFrame macro="">
      <xdr:nvGraphicFramePr>
        <xdr:cNvPr id="8" name="Chart 7">
          <a:extLst>
            <a:ext uri="{FF2B5EF4-FFF2-40B4-BE49-F238E27FC236}">
              <a16:creationId xmlns:a16="http://schemas.microsoft.com/office/drawing/2014/main" id="{AE478BE3-5732-B135-3C87-1D80D21C29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52387</xdr:colOff>
      <xdr:row>21</xdr:row>
      <xdr:rowOff>109537</xdr:rowOff>
    </xdr:from>
    <xdr:to>
      <xdr:col>8</xdr:col>
      <xdr:colOff>563587</xdr:colOff>
      <xdr:row>35</xdr:row>
      <xdr:rowOff>34537</xdr:rowOff>
    </xdr:to>
    <xdr:graphicFrame macro="">
      <xdr:nvGraphicFramePr>
        <xdr:cNvPr id="9" name="Chart 8">
          <a:extLst>
            <a:ext uri="{FF2B5EF4-FFF2-40B4-BE49-F238E27FC236}">
              <a16:creationId xmlns:a16="http://schemas.microsoft.com/office/drawing/2014/main" id="{A8FA9AEB-84B3-AC89-A9F7-0FCAE5589A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23812</xdr:colOff>
      <xdr:row>37</xdr:row>
      <xdr:rowOff>100012</xdr:rowOff>
    </xdr:from>
    <xdr:to>
      <xdr:col>4</xdr:col>
      <xdr:colOff>535012</xdr:colOff>
      <xdr:row>51</xdr:row>
      <xdr:rowOff>25012</xdr:rowOff>
    </xdr:to>
    <xdr:graphicFrame macro="">
      <xdr:nvGraphicFramePr>
        <xdr:cNvPr id="10" name="Chart 9">
          <a:extLst>
            <a:ext uri="{FF2B5EF4-FFF2-40B4-BE49-F238E27FC236}">
              <a16:creationId xmlns:a16="http://schemas.microsoft.com/office/drawing/2014/main" id="{C09B861F-19AE-DEC8-90E1-20B1E54121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52387</xdr:colOff>
      <xdr:row>37</xdr:row>
      <xdr:rowOff>109537</xdr:rowOff>
    </xdr:from>
    <xdr:to>
      <xdr:col>8</xdr:col>
      <xdr:colOff>552450</xdr:colOff>
      <xdr:row>51</xdr:row>
      <xdr:rowOff>38101</xdr:rowOff>
    </xdr:to>
    <xdr:graphicFrame macro="">
      <xdr:nvGraphicFramePr>
        <xdr:cNvPr id="11" name="Chart 10">
          <a:extLst>
            <a:ext uri="{FF2B5EF4-FFF2-40B4-BE49-F238E27FC236}">
              <a16:creationId xmlns:a16="http://schemas.microsoft.com/office/drawing/2014/main" id="{E2816E32-EB0C-8E7E-F563-226DC28D6F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61383</xdr:colOff>
      <xdr:row>0</xdr:row>
      <xdr:rowOff>89895</xdr:rowOff>
    </xdr:from>
    <xdr:to>
      <xdr:col>1</xdr:col>
      <xdr:colOff>1458383</xdr:colOff>
      <xdr:row>2</xdr:row>
      <xdr:rowOff>78528</xdr:rowOff>
    </xdr:to>
    <xdr:pic>
      <xdr:nvPicPr>
        <xdr:cNvPr id="2" name="Picture 1">
          <a:extLst>
            <a:ext uri="{FF2B5EF4-FFF2-40B4-BE49-F238E27FC236}">
              <a16:creationId xmlns:a16="http://schemas.microsoft.com/office/drawing/2014/main" id="{C1F5AEB2-6BEB-49F3-93BD-C3CE470CFA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466" y="89895"/>
          <a:ext cx="1400175" cy="369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61383</xdr:colOff>
      <xdr:row>0</xdr:row>
      <xdr:rowOff>89895</xdr:rowOff>
    </xdr:from>
    <xdr:to>
      <xdr:col>1</xdr:col>
      <xdr:colOff>1455208</xdr:colOff>
      <xdr:row>2</xdr:row>
      <xdr:rowOff>78528</xdr:rowOff>
    </xdr:to>
    <xdr:pic>
      <xdr:nvPicPr>
        <xdr:cNvPr id="2" name="Picture 1">
          <a:extLst>
            <a:ext uri="{FF2B5EF4-FFF2-40B4-BE49-F238E27FC236}">
              <a16:creationId xmlns:a16="http://schemas.microsoft.com/office/drawing/2014/main" id="{0FDDBB0C-DDFF-478E-9DC9-91C45994A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108" y="86720"/>
          <a:ext cx="1390650" cy="353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61383</xdr:colOff>
      <xdr:row>0</xdr:row>
      <xdr:rowOff>89895</xdr:rowOff>
    </xdr:from>
    <xdr:to>
      <xdr:col>1</xdr:col>
      <xdr:colOff>1455208</xdr:colOff>
      <xdr:row>2</xdr:row>
      <xdr:rowOff>78528</xdr:rowOff>
    </xdr:to>
    <xdr:pic>
      <xdr:nvPicPr>
        <xdr:cNvPr id="2" name="Picture 1">
          <a:extLst>
            <a:ext uri="{FF2B5EF4-FFF2-40B4-BE49-F238E27FC236}">
              <a16:creationId xmlns:a16="http://schemas.microsoft.com/office/drawing/2014/main" id="{3114FFEC-2291-4DA0-A6DD-E415CA7E4B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8" y="89895"/>
          <a:ext cx="1400175" cy="3696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61383</xdr:colOff>
      <xdr:row>0</xdr:row>
      <xdr:rowOff>89895</xdr:rowOff>
    </xdr:from>
    <xdr:to>
      <xdr:col>1</xdr:col>
      <xdr:colOff>1455208</xdr:colOff>
      <xdr:row>2</xdr:row>
      <xdr:rowOff>78528</xdr:rowOff>
    </xdr:to>
    <xdr:pic>
      <xdr:nvPicPr>
        <xdr:cNvPr id="2" name="Picture 1">
          <a:extLst>
            <a:ext uri="{FF2B5EF4-FFF2-40B4-BE49-F238E27FC236}">
              <a16:creationId xmlns:a16="http://schemas.microsoft.com/office/drawing/2014/main" id="{5D44F269-0861-4807-B258-9795E33E9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8" y="89895"/>
          <a:ext cx="1400175" cy="3696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3B4D-68C1-4E62-9B7B-0C80424AF9DC}">
  <sheetPr>
    <pageSetUpPr fitToPage="1"/>
  </sheetPr>
  <dimension ref="B5:M37"/>
  <sheetViews>
    <sheetView tabSelected="1" zoomScale="160" zoomScaleNormal="160" zoomScaleSheetLayoutView="100" workbookViewId="0">
      <selection activeCell="B37" sqref="B37:M37"/>
    </sheetView>
  </sheetViews>
  <sheetFormatPr defaultColWidth="9.140625" defaultRowHeight="15" x14ac:dyDescent="0.25"/>
  <cols>
    <col min="1" max="1" width="7.85546875" style="3" customWidth="1"/>
    <col min="2" max="16384" width="9.140625" style="3"/>
  </cols>
  <sheetData>
    <row r="5" spans="2:13" ht="21" customHeight="1" x14ac:dyDescent="0.25">
      <c r="B5" s="60" t="s">
        <v>64</v>
      </c>
      <c r="C5" s="60"/>
      <c r="D5" s="60"/>
      <c r="E5" s="60"/>
      <c r="F5" s="60"/>
      <c r="G5" s="60"/>
      <c r="H5" s="60"/>
      <c r="I5" s="60"/>
      <c r="J5" s="60"/>
      <c r="K5" s="60"/>
      <c r="L5" s="60"/>
      <c r="M5" s="60"/>
    </row>
    <row r="21" spans="2:13" ht="21.75" customHeight="1" x14ac:dyDescent="0.25">
      <c r="B21" s="60" t="s">
        <v>65</v>
      </c>
      <c r="C21" s="60"/>
      <c r="D21" s="60"/>
      <c r="E21" s="60"/>
      <c r="F21" s="60"/>
      <c r="G21" s="60"/>
      <c r="H21" s="60"/>
      <c r="I21" s="60"/>
      <c r="J21" s="60"/>
      <c r="K21" s="60"/>
      <c r="L21" s="60"/>
      <c r="M21" s="60"/>
    </row>
    <row r="37" spans="2:13" ht="21.75" customHeight="1" x14ac:dyDescent="0.25">
      <c r="B37" s="60" t="s">
        <v>66</v>
      </c>
      <c r="C37" s="60"/>
      <c r="D37" s="60"/>
      <c r="E37" s="60"/>
      <c r="F37" s="60"/>
      <c r="G37" s="60"/>
      <c r="H37" s="60"/>
      <c r="I37" s="60"/>
      <c r="J37" s="60"/>
      <c r="K37" s="60"/>
      <c r="L37" s="60"/>
      <c r="M37" s="60"/>
    </row>
  </sheetData>
  <mergeCells count="3">
    <mergeCell ref="B5:M5"/>
    <mergeCell ref="B21:M21"/>
    <mergeCell ref="B37:M37"/>
  </mergeCell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845B8-78FA-4C04-B705-1CB898DC518A}">
  <sheetPr>
    <pageSetUpPr fitToPage="1"/>
  </sheetPr>
  <dimension ref="B4:M45"/>
  <sheetViews>
    <sheetView view="pageBreakPreview" topLeftCell="A18" zoomScaleNormal="100" zoomScaleSheetLayoutView="100" workbookViewId="0">
      <selection activeCell="L26" sqref="L26"/>
    </sheetView>
  </sheetViews>
  <sheetFormatPr defaultColWidth="9.140625" defaultRowHeight="15" x14ac:dyDescent="0.25"/>
  <cols>
    <col min="1" max="1" width="3" style="3" customWidth="1"/>
    <col min="2" max="2" width="38.140625" style="3" customWidth="1"/>
    <col min="3" max="3" width="22.42578125" style="3" customWidth="1"/>
    <col min="4" max="4" width="11.28515625" style="3" customWidth="1"/>
    <col min="5" max="7" width="11.42578125" style="3" customWidth="1"/>
    <col min="8" max="8" width="2.5703125" style="3" customWidth="1"/>
    <col min="9" max="12" width="13" style="3" customWidth="1"/>
    <col min="13" max="13" width="11.140625" style="3" customWidth="1"/>
    <col min="14" max="16384" width="9.140625" style="3"/>
  </cols>
  <sheetData>
    <row r="4" spans="2:13" ht="18.75" x14ac:dyDescent="0.3">
      <c r="B4" s="1" t="s">
        <v>28</v>
      </c>
      <c r="C4" s="1"/>
      <c r="D4" s="33"/>
      <c r="E4" s="33"/>
      <c r="F4" s="33"/>
      <c r="G4" s="33"/>
      <c r="H4" s="1"/>
      <c r="I4" s="33"/>
      <c r="J4" s="33"/>
      <c r="K4" s="33"/>
      <c r="L4" s="33"/>
      <c r="M4" s="33"/>
    </row>
    <row r="5" spans="2:13" ht="18.75" thickBot="1" x14ac:dyDescent="0.3">
      <c r="B5" s="18" t="s">
        <v>140</v>
      </c>
      <c r="C5" s="18" t="s">
        <v>27</v>
      </c>
      <c r="D5" s="61" t="s">
        <v>67</v>
      </c>
      <c r="E5" s="62"/>
      <c r="F5" s="62"/>
      <c r="G5" s="62"/>
      <c r="H5" s="18"/>
      <c r="I5" s="18" t="s">
        <v>68</v>
      </c>
      <c r="J5" s="18"/>
      <c r="K5" s="18"/>
      <c r="L5" s="18"/>
      <c r="M5" s="51"/>
    </row>
    <row r="6" spans="2:13" x14ac:dyDescent="0.25">
      <c r="B6" s="4" t="s">
        <v>3</v>
      </c>
      <c r="D6" s="5" t="s">
        <v>2</v>
      </c>
      <c r="E6" s="5" t="s">
        <v>70</v>
      </c>
      <c r="F6" s="5" t="s">
        <v>82</v>
      </c>
      <c r="G6" s="5" t="s">
        <v>121</v>
      </c>
      <c r="H6" s="5"/>
      <c r="I6" s="5" t="s">
        <v>2</v>
      </c>
      <c r="J6" s="5" t="s">
        <v>70</v>
      </c>
      <c r="K6" s="5" t="s">
        <v>82</v>
      </c>
      <c r="L6" s="5" t="s">
        <v>121</v>
      </c>
      <c r="M6" s="5"/>
    </row>
    <row r="7" spans="2:13" ht="18" x14ac:dyDescent="0.35">
      <c r="B7" s="3" t="s">
        <v>4</v>
      </c>
      <c r="C7" s="6" t="s">
        <v>17</v>
      </c>
      <c r="D7" s="12">
        <v>1488</v>
      </c>
      <c r="E7" s="12">
        <v>1338</v>
      </c>
      <c r="F7" s="12">
        <v>1606</v>
      </c>
      <c r="G7" s="12">
        <v>1546</v>
      </c>
      <c r="H7" s="12"/>
      <c r="I7" s="12">
        <v>1860</v>
      </c>
      <c r="J7" s="12">
        <v>1670</v>
      </c>
      <c r="K7" s="12">
        <v>1762</v>
      </c>
      <c r="L7" s="12">
        <v>1546</v>
      </c>
      <c r="M7" s="7"/>
    </row>
    <row r="8" spans="2:13" ht="18" x14ac:dyDescent="0.35">
      <c r="B8" s="3" t="s">
        <v>5</v>
      </c>
      <c r="C8" s="6" t="s">
        <v>17</v>
      </c>
      <c r="D8" s="12">
        <v>9365</v>
      </c>
      <c r="E8" s="12">
        <v>8710</v>
      </c>
      <c r="F8" s="12">
        <v>6736</v>
      </c>
      <c r="G8" s="12">
        <v>6749</v>
      </c>
      <c r="H8" s="12"/>
      <c r="I8" s="12">
        <v>9633</v>
      </c>
      <c r="J8" s="12">
        <v>8948</v>
      </c>
      <c r="K8" s="12">
        <v>6892</v>
      </c>
      <c r="L8" s="12">
        <v>6749</v>
      </c>
      <c r="M8" s="7"/>
    </row>
    <row r="9" spans="2:13" ht="18.75" x14ac:dyDescent="0.35">
      <c r="B9" s="3" t="s">
        <v>23</v>
      </c>
      <c r="C9" s="6" t="s">
        <v>17</v>
      </c>
      <c r="D9" s="12">
        <f>SUM(D7:D8)</f>
        <v>10853</v>
      </c>
      <c r="E9" s="12">
        <f>SUM(E7:E8)</f>
        <v>10048</v>
      </c>
      <c r="F9" s="12">
        <f t="shared" ref="F9:G9" si="0">SUM(F7:F8)</f>
        <v>8342</v>
      </c>
      <c r="G9" s="12">
        <f t="shared" si="0"/>
        <v>8295</v>
      </c>
      <c r="H9" s="12"/>
      <c r="I9" s="12">
        <f t="shared" ref="I9" si="1">SUM(I7:I8)</f>
        <v>11493</v>
      </c>
      <c r="J9" s="12">
        <f t="shared" ref="J9" si="2">SUM(J7:J8)</f>
        <v>10618</v>
      </c>
      <c r="K9" s="12">
        <f t="shared" ref="K9:L9" si="3">SUM(K7:K8)</f>
        <v>8654</v>
      </c>
      <c r="L9" s="12">
        <f t="shared" si="3"/>
        <v>8295</v>
      </c>
      <c r="M9" s="7"/>
    </row>
    <row r="10" spans="2:13" ht="18.75" x14ac:dyDescent="0.35">
      <c r="B10" s="3" t="s">
        <v>24</v>
      </c>
      <c r="C10" s="6" t="s">
        <v>17</v>
      </c>
      <c r="D10" s="54"/>
      <c r="E10" s="54"/>
      <c r="F10" s="12">
        <v>2626883</v>
      </c>
      <c r="G10" s="12">
        <v>2640536</v>
      </c>
      <c r="H10" s="12"/>
      <c r="I10" s="54"/>
      <c r="J10" s="54"/>
      <c r="K10" s="12">
        <v>2680950</v>
      </c>
      <c r="L10" s="12">
        <v>2640536</v>
      </c>
      <c r="M10" s="7"/>
    </row>
    <row r="11" spans="2:13" ht="18" x14ac:dyDescent="0.35">
      <c r="B11" s="3" t="s">
        <v>6</v>
      </c>
      <c r="C11" s="6" t="s">
        <v>17</v>
      </c>
      <c r="D11" s="12">
        <f t="shared" ref="D11:G11" si="4">D9+D10</f>
        <v>10853</v>
      </c>
      <c r="E11" s="12">
        <f t="shared" si="4"/>
        <v>10048</v>
      </c>
      <c r="F11" s="12">
        <f t="shared" si="4"/>
        <v>2635225</v>
      </c>
      <c r="G11" s="12">
        <f t="shared" si="4"/>
        <v>2648831</v>
      </c>
      <c r="H11" s="12"/>
      <c r="I11" s="12">
        <f t="shared" ref="I11:L11" si="5">I9+I10</f>
        <v>11493</v>
      </c>
      <c r="J11" s="12">
        <f t="shared" si="5"/>
        <v>10618</v>
      </c>
      <c r="K11" s="12">
        <f t="shared" si="5"/>
        <v>2689604</v>
      </c>
      <c r="L11" s="12">
        <f t="shared" si="5"/>
        <v>2648831</v>
      </c>
      <c r="M11" s="7"/>
    </row>
    <row r="12" spans="2:13" ht="18.75" x14ac:dyDescent="0.35">
      <c r="B12" s="3" t="s">
        <v>25</v>
      </c>
      <c r="C12" s="6" t="s">
        <v>18</v>
      </c>
      <c r="D12" s="22">
        <v>30.73</v>
      </c>
      <c r="E12" s="22">
        <v>23.49</v>
      </c>
      <c r="F12" s="22">
        <v>18.61</v>
      </c>
      <c r="G12" s="22">
        <v>18.989999999999998</v>
      </c>
      <c r="I12" s="43">
        <v>28.67</v>
      </c>
      <c r="J12" s="43">
        <v>22.48</v>
      </c>
      <c r="K12" s="43">
        <v>19.63</v>
      </c>
      <c r="L12" s="43">
        <v>18.989999999999998</v>
      </c>
      <c r="M12" s="43"/>
    </row>
    <row r="13" spans="2:13" ht="17.25" x14ac:dyDescent="0.25">
      <c r="B13" s="3" t="s">
        <v>74</v>
      </c>
      <c r="C13" s="6" t="s">
        <v>75</v>
      </c>
      <c r="D13" s="42"/>
      <c r="E13" s="42"/>
      <c r="F13" s="42"/>
      <c r="G13" s="42"/>
      <c r="I13" s="42"/>
      <c r="J13" s="42"/>
      <c r="K13" s="42"/>
      <c r="L13" s="42"/>
      <c r="M13" s="42"/>
    </row>
    <row r="14" spans="2:13" x14ac:dyDescent="0.25">
      <c r="C14" s="6"/>
    </row>
    <row r="15" spans="2:13" x14ac:dyDescent="0.25">
      <c r="B15" s="8" t="s">
        <v>7</v>
      </c>
      <c r="C15" s="9"/>
      <c r="D15" s="10" t="s">
        <v>2</v>
      </c>
      <c r="E15" s="10" t="s">
        <v>70</v>
      </c>
      <c r="F15" s="10" t="s">
        <v>82</v>
      </c>
      <c r="G15" s="10" t="s">
        <v>121</v>
      </c>
      <c r="H15" s="10"/>
      <c r="I15" s="10" t="s">
        <v>2</v>
      </c>
      <c r="J15" s="10" t="s">
        <v>70</v>
      </c>
      <c r="K15" s="10" t="s">
        <v>82</v>
      </c>
      <c r="L15" s="10" t="s">
        <v>121</v>
      </c>
      <c r="M15" s="5"/>
    </row>
    <row r="16" spans="2:13" ht="18" x14ac:dyDescent="0.35">
      <c r="B16" s="3" t="s">
        <v>4</v>
      </c>
      <c r="C16" s="6" t="s">
        <v>17</v>
      </c>
      <c r="D16" s="12">
        <v>1488</v>
      </c>
      <c r="E16" s="12">
        <v>1338</v>
      </c>
      <c r="F16" s="12">
        <v>1606</v>
      </c>
      <c r="G16" s="12">
        <v>1546</v>
      </c>
      <c r="H16" s="12"/>
      <c r="I16" s="12">
        <v>1860</v>
      </c>
      <c r="J16" s="12">
        <v>1670</v>
      </c>
      <c r="K16" s="12">
        <v>1762</v>
      </c>
      <c r="L16" s="12">
        <v>1546</v>
      </c>
      <c r="M16" s="7"/>
    </row>
    <row r="17" spans="2:13" ht="18" x14ac:dyDescent="0.35">
      <c r="B17" s="3" t="s">
        <v>5</v>
      </c>
      <c r="C17" s="6" t="s">
        <v>17</v>
      </c>
      <c r="D17" s="12">
        <v>6460</v>
      </c>
      <c r="E17" s="12">
        <v>4392</v>
      </c>
      <c r="F17" s="12">
        <v>2820</v>
      </c>
      <c r="G17" s="12">
        <v>2006</v>
      </c>
      <c r="H17" s="12"/>
      <c r="I17" s="12">
        <v>6761</v>
      </c>
      <c r="J17" s="12">
        <v>4653</v>
      </c>
      <c r="K17" s="12">
        <v>2987</v>
      </c>
      <c r="L17" s="12">
        <v>2006</v>
      </c>
      <c r="M17" s="7"/>
    </row>
    <row r="18" spans="2:13" ht="18.75" x14ac:dyDescent="0.35">
      <c r="B18" s="3" t="s">
        <v>23</v>
      </c>
      <c r="C18" s="6" t="s">
        <v>17</v>
      </c>
      <c r="D18" s="12">
        <f t="shared" ref="D18:L18" si="6">D16+D17</f>
        <v>7948</v>
      </c>
      <c r="E18" s="12">
        <f t="shared" si="6"/>
        <v>5730</v>
      </c>
      <c r="F18" s="12">
        <f t="shared" si="6"/>
        <v>4426</v>
      </c>
      <c r="G18" s="12">
        <f t="shared" si="6"/>
        <v>3552</v>
      </c>
      <c r="H18" s="12"/>
      <c r="I18" s="12">
        <f t="shared" si="6"/>
        <v>8621</v>
      </c>
      <c r="J18" s="12">
        <f t="shared" si="6"/>
        <v>6323</v>
      </c>
      <c r="K18" s="12">
        <f t="shared" si="6"/>
        <v>4749</v>
      </c>
      <c r="L18" s="12">
        <f t="shared" si="6"/>
        <v>3552</v>
      </c>
      <c r="M18" s="7"/>
    </row>
    <row r="19" spans="2:13" ht="18.75" x14ac:dyDescent="0.35">
      <c r="B19" s="3" t="s">
        <v>24</v>
      </c>
      <c r="C19" s="6" t="s">
        <v>17</v>
      </c>
      <c r="D19" s="54"/>
      <c r="E19" s="54"/>
      <c r="F19" s="12">
        <v>2626883</v>
      </c>
      <c r="G19" s="12">
        <v>2640536</v>
      </c>
      <c r="H19" s="12"/>
      <c r="I19" s="54"/>
      <c r="J19" s="54"/>
      <c r="K19" s="12">
        <v>2680950</v>
      </c>
      <c r="L19" s="12">
        <v>2640536</v>
      </c>
      <c r="M19" s="7"/>
    </row>
    <row r="20" spans="2:13" ht="18" x14ac:dyDescent="0.35">
      <c r="B20" s="3" t="s">
        <v>6</v>
      </c>
      <c r="C20" s="6" t="s">
        <v>17</v>
      </c>
      <c r="D20" s="12">
        <f t="shared" ref="D20:L20" si="7">D18+D19</f>
        <v>7948</v>
      </c>
      <c r="E20" s="12">
        <f t="shared" si="7"/>
        <v>5730</v>
      </c>
      <c r="F20" s="12">
        <f t="shared" si="7"/>
        <v>2631309</v>
      </c>
      <c r="G20" s="12">
        <f t="shared" si="7"/>
        <v>2644088</v>
      </c>
      <c r="H20" s="12"/>
      <c r="I20" s="12">
        <f t="shared" si="7"/>
        <v>8621</v>
      </c>
      <c r="J20" s="12">
        <f t="shared" si="7"/>
        <v>6323</v>
      </c>
      <c r="K20" s="12">
        <f t="shared" si="7"/>
        <v>2685699</v>
      </c>
      <c r="L20" s="12">
        <f t="shared" si="7"/>
        <v>2644088</v>
      </c>
      <c r="M20" s="7"/>
    </row>
    <row r="21" spans="2:13" customFormat="1" ht="17.25" x14ac:dyDescent="0.25">
      <c r="B21" s="3" t="s">
        <v>84</v>
      </c>
      <c r="C21" s="6" t="s">
        <v>37</v>
      </c>
      <c r="D21" s="55">
        <f>(156.2+219.3)/D18</f>
        <v>4.7244589833920485E-2</v>
      </c>
      <c r="E21" s="55">
        <f>(186.2+306.6)/E18</f>
        <v>8.6003490401396168E-2</v>
      </c>
      <c r="F21" s="55">
        <f>(220.5+141.1)/F18</f>
        <v>8.1699051061906919E-2</v>
      </c>
      <c r="G21" s="55">
        <v>0.1</v>
      </c>
      <c r="H21" s="7"/>
      <c r="I21" s="7" t="s">
        <v>16</v>
      </c>
      <c r="J21" s="7" t="s">
        <v>16</v>
      </c>
      <c r="K21" s="7" t="s">
        <v>16</v>
      </c>
      <c r="L21" s="7" t="s">
        <v>16</v>
      </c>
      <c r="M21" s="53"/>
    </row>
    <row r="22" spans="2:13" ht="18.75" x14ac:dyDescent="0.35">
      <c r="B22" s="3" t="s">
        <v>25</v>
      </c>
      <c r="C22" s="6" t="s">
        <v>18</v>
      </c>
      <c r="D22" s="43">
        <v>22.5</v>
      </c>
      <c r="E22" s="43">
        <v>13.39</v>
      </c>
      <c r="F22" s="43">
        <v>9.8800000000000008</v>
      </c>
      <c r="G22" s="43">
        <v>8.1300000000000008</v>
      </c>
      <c r="I22" s="43">
        <v>21.51</v>
      </c>
      <c r="J22" s="43">
        <v>13.39</v>
      </c>
      <c r="K22" s="43">
        <v>10.78</v>
      </c>
      <c r="L22" s="43">
        <v>8.1300000000000008</v>
      </c>
      <c r="M22" s="43"/>
    </row>
    <row r="23" spans="2:13" x14ac:dyDescent="0.25">
      <c r="C23" s="6"/>
    </row>
    <row r="24" spans="2:13" x14ac:dyDescent="0.25">
      <c r="C24" s="6"/>
    </row>
    <row r="25" spans="2:13" ht="16.5" thickBot="1" x14ac:dyDescent="0.3">
      <c r="B25" s="18" t="s">
        <v>10</v>
      </c>
      <c r="C25" s="18" t="s">
        <v>27</v>
      </c>
      <c r="D25" s="19" t="s">
        <v>2</v>
      </c>
      <c r="E25" s="19" t="s">
        <v>70</v>
      </c>
      <c r="F25" s="19" t="s">
        <v>82</v>
      </c>
      <c r="G25" s="19" t="s">
        <v>121</v>
      </c>
      <c r="H25" s="19"/>
      <c r="I25" s="19" t="s">
        <v>2</v>
      </c>
      <c r="J25" s="19" t="s">
        <v>70</v>
      </c>
      <c r="K25" s="19" t="s">
        <v>82</v>
      </c>
      <c r="L25" s="19" t="s">
        <v>121</v>
      </c>
      <c r="M25" s="52"/>
    </row>
    <row r="26" spans="2:13" x14ac:dyDescent="0.25">
      <c r="B26" s="3" t="s">
        <v>11</v>
      </c>
      <c r="C26" s="6" t="s">
        <v>12</v>
      </c>
      <c r="D26" s="12">
        <v>25575035</v>
      </c>
      <c r="E26" s="12">
        <v>24117547</v>
      </c>
      <c r="F26" s="12">
        <v>22577592</v>
      </c>
      <c r="G26" s="12">
        <v>24616042</v>
      </c>
      <c r="H26" s="12"/>
      <c r="I26" s="12">
        <v>28251809</v>
      </c>
      <c r="J26" s="12">
        <v>26572773</v>
      </c>
      <c r="K26" s="12">
        <v>23858384</v>
      </c>
      <c r="L26" s="12">
        <v>24616042</v>
      </c>
      <c r="M26" s="12"/>
    </row>
    <row r="27" spans="2:13" x14ac:dyDescent="0.25">
      <c r="B27" s="3" t="s">
        <v>9</v>
      </c>
      <c r="C27" s="6" t="s">
        <v>13</v>
      </c>
      <c r="D27" s="12">
        <v>72406</v>
      </c>
      <c r="E27" s="12">
        <v>56379</v>
      </c>
      <c r="F27" s="12">
        <v>50367</v>
      </c>
      <c r="G27" s="12">
        <v>56366</v>
      </c>
      <c r="H27" s="12"/>
      <c r="I27" s="12">
        <v>70482</v>
      </c>
      <c r="J27" s="12">
        <v>56255</v>
      </c>
      <c r="K27" s="12">
        <v>54120</v>
      </c>
      <c r="L27" s="12">
        <v>56366</v>
      </c>
      <c r="M27" s="12"/>
    </row>
    <row r="28" spans="2:13" x14ac:dyDescent="0.25">
      <c r="B28" s="3" t="s">
        <v>8</v>
      </c>
      <c r="C28" s="6" t="s">
        <v>69</v>
      </c>
      <c r="D28" s="13">
        <v>7.1999999999999995E-2</v>
      </c>
      <c r="E28" s="13">
        <v>8.8999999999999996E-2</v>
      </c>
      <c r="F28" s="13">
        <v>0.10100000000000001</v>
      </c>
      <c r="G28" s="13">
        <v>8.8999999999999996E-2</v>
      </c>
      <c r="H28" s="11"/>
      <c r="I28" s="11" t="s">
        <v>16</v>
      </c>
      <c r="J28" s="11" t="s">
        <v>16</v>
      </c>
      <c r="K28" s="11" t="s">
        <v>16</v>
      </c>
      <c r="L28" s="11" t="s">
        <v>16</v>
      </c>
      <c r="M28" s="11"/>
    </row>
    <row r="31" spans="2:13" ht="16.5" thickBot="1" x14ac:dyDescent="0.3">
      <c r="B31" s="18" t="s">
        <v>71</v>
      </c>
      <c r="C31" s="18" t="s">
        <v>27</v>
      </c>
      <c r="D31" s="19" t="s">
        <v>2</v>
      </c>
      <c r="E31" s="19" t="s">
        <v>70</v>
      </c>
      <c r="F31" s="19" t="s">
        <v>82</v>
      </c>
      <c r="G31" s="19" t="s">
        <v>121</v>
      </c>
      <c r="H31" s="19"/>
      <c r="I31" s="19" t="s">
        <v>2</v>
      </c>
      <c r="J31" s="19" t="s">
        <v>70</v>
      </c>
      <c r="K31" s="19" t="s">
        <v>82</v>
      </c>
      <c r="L31" s="19" t="s">
        <v>121</v>
      </c>
      <c r="M31" s="52"/>
    </row>
    <row r="32" spans="2:13" x14ac:dyDescent="0.25">
      <c r="B32" s="37" t="s">
        <v>72</v>
      </c>
      <c r="C32" s="48" t="s">
        <v>37</v>
      </c>
      <c r="D32" s="38" t="s">
        <v>16</v>
      </c>
      <c r="E32" s="40">
        <f>E18/$D18-1</f>
        <v>-0.27906391545042775</v>
      </c>
      <c r="F32" s="40">
        <f>F18/$D18-1</f>
        <v>-0.4431303472571716</v>
      </c>
      <c r="G32" s="40">
        <v>-0.54</v>
      </c>
      <c r="H32" s="37"/>
      <c r="I32" s="38" t="s">
        <v>16</v>
      </c>
      <c r="J32" s="40">
        <f>J18/$I18-1</f>
        <v>-0.26655840389745966</v>
      </c>
      <c r="K32" s="40">
        <f>K18/$I18-1</f>
        <v>-0.44913583111008004</v>
      </c>
      <c r="L32" s="40">
        <v>-0.59</v>
      </c>
      <c r="M32" s="40"/>
    </row>
    <row r="33" spans="2:13" x14ac:dyDescent="0.25">
      <c r="B33" s="37" t="s">
        <v>73</v>
      </c>
      <c r="C33" s="48" t="s">
        <v>37</v>
      </c>
      <c r="D33" s="39">
        <v>0.57999999999999996</v>
      </c>
      <c r="E33" s="40">
        <v>0.67458315381388456</v>
      </c>
      <c r="F33" s="40">
        <v>0.72389099054365269</v>
      </c>
      <c r="G33" s="40">
        <v>0.83</v>
      </c>
      <c r="H33" s="37"/>
      <c r="I33" s="38"/>
      <c r="J33" s="39"/>
      <c r="K33" s="39"/>
      <c r="L33" s="39"/>
      <c r="M33" s="39"/>
    </row>
    <row r="34" spans="2:13" x14ac:dyDescent="0.25">
      <c r="B34" s="3" t="s">
        <v>77</v>
      </c>
      <c r="C34" s="6" t="s">
        <v>37</v>
      </c>
      <c r="D34" s="14">
        <v>0.26</v>
      </c>
      <c r="E34" s="14">
        <v>0.33</v>
      </c>
      <c r="F34" s="14">
        <v>0.4</v>
      </c>
      <c r="G34" s="14">
        <v>0.5</v>
      </c>
      <c r="H34" s="14"/>
      <c r="I34" s="14"/>
      <c r="J34" s="14"/>
      <c r="K34" s="14"/>
      <c r="L34" s="14"/>
      <c r="M34" s="14"/>
    </row>
    <row r="35" spans="2:13" ht="17.25" x14ac:dyDescent="0.25">
      <c r="B35" s="3" t="s">
        <v>78</v>
      </c>
      <c r="C35" s="6" t="s">
        <v>37</v>
      </c>
      <c r="D35" s="14">
        <v>0.61</v>
      </c>
      <c r="E35" s="14">
        <v>0.59</v>
      </c>
      <c r="F35" s="14">
        <v>0.68929124353845472</v>
      </c>
      <c r="G35" s="14">
        <v>0.74</v>
      </c>
      <c r="I35" s="14"/>
      <c r="J35" s="14"/>
      <c r="K35" s="14"/>
      <c r="L35" s="14"/>
      <c r="M35" s="14"/>
    </row>
    <row r="36" spans="2:13" x14ac:dyDescent="0.25">
      <c r="B36" s="3" t="s">
        <v>108</v>
      </c>
      <c r="C36" s="6" t="s">
        <v>37</v>
      </c>
      <c r="D36" s="14">
        <f>28/56</f>
        <v>0.5</v>
      </c>
      <c r="E36" s="14">
        <v>0.51724137931034486</v>
      </c>
      <c r="F36" s="14">
        <v>0.671875</v>
      </c>
      <c r="G36" s="14">
        <v>0.67</v>
      </c>
      <c r="I36" s="14"/>
      <c r="J36" s="14"/>
      <c r="K36" s="14"/>
      <c r="L36" s="14"/>
      <c r="M36" s="14"/>
    </row>
    <row r="38" spans="2:13" x14ac:dyDescent="0.25">
      <c r="B38" s="15" t="s">
        <v>15</v>
      </c>
      <c r="C38" s="16"/>
      <c r="D38" s="16"/>
      <c r="E38" s="16"/>
      <c r="F38" s="16"/>
      <c r="G38" s="16"/>
      <c r="H38" s="16"/>
      <c r="I38" s="16"/>
      <c r="J38" s="16"/>
      <c r="K38" s="16"/>
      <c r="L38" s="16"/>
      <c r="M38" s="16"/>
    </row>
    <row r="39" spans="2:13" s="37" customFormat="1" ht="42" customHeight="1" x14ac:dyDescent="0.25">
      <c r="B39" s="65" t="s">
        <v>141</v>
      </c>
      <c r="C39" s="65"/>
      <c r="D39" s="65"/>
      <c r="E39" s="65"/>
      <c r="F39" s="65"/>
      <c r="G39" s="65"/>
      <c r="H39" s="65"/>
      <c r="I39" s="65"/>
      <c r="J39" s="66"/>
      <c r="K39" s="66"/>
      <c r="L39" s="50"/>
      <c r="M39" s="50"/>
    </row>
    <row r="40" spans="2:13" s="37" customFormat="1" ht="42.6" customHeight="1" x14ac:dyDescent="0.25">
      <c r="B40" s="65" t="s">
        <v>83</v>
      </c>
      <c r="C40" s="65"/>
      <c r="D40" s="65"/>
      <c r="E40" s="65"/>
      <c r="F40" s="65"/>
      <c r="G40" s="65"/>
      <c r="H40" s="65"/>
      <c r="I40" s="65"/>
      <c r="J40" s="64"/>
      <c r="K40" s="64"/>
      <c r="L40" s="49"/>
      <c r="M40" s="49"/>
    </row>
    <row r="41" spans="2:13" s="37" customFormat="1" ht="42" customHeight="1" x14ac:dyDescent="0.25">
      <c r="B41" s="65" t="s">
        <v>142</v>
      </c>
      <c r="C41" s="65"/>
      <c r="D41" s="65"/>
      <c r="E41" s="65"/>
      <c r="F41" s="65"/>
      <c r="G41" s="65"/>
      <c r="H41" s="65"/>
      <c r="I41" s="65"/>
      <c r="J41" s="64"/>
      <c r="K41" s="64"/>
      <c r="L41" s="49"/>
      <c r="M41" s="49"/>
    </row>
    <row r="42" spans="2:13" s="37" customFormat="1" x14ac:dyDescent="0.25">
      <c r="B42" s="63" t="s">
        <v>26</v>
      </c>
      <c r="C42" s="63"/>
      <c r="D42" s="63"/>
      <c r="E42" s="63"/>
      <c r="F42" s="63"/>
      <c r="G42" s="63"/>
      <c r="H42" s="63"/>
      <c r="I42" s="63"/>
      <c r="J42" s="64"/>
      <c r="K42" s="64"/>
      <c r="L42" s="49"/>
      <c r="M42" s="49"/>
    </row>
    <row r="43" spans="2:13" s="37" customFormat="1" x14ac:dyDescent="0.25">
      <c r="B43" s="63" t="s">
        <v>76</v>
      </c>
      <c r="C43" s="63"/>
      <c r="D43" s="63"/>
      <c r="E43" s="63"/>
      <c r="F43" s="63"/>
      <c r="G43" s="63"/>
      <c r="H43" s="63"/>
      <c r="I43" s="63"/>
      <c r="J43" s="64"/>
      <c r="K43" s="64"/>
      <c r="L43" s="49"/>
      <c r="M43" s="49"/>
    </row>
    <row r="44" spans="2:13" s="37" customFormat="1" x14ac:dyDescent="0.25">
      <c r="B44" s="63" t="s">
        <v>62</v>
      </c>
      <c r="C44" s="63"/>
      <c r="D44" s="63"/>
      <c r="E44" s="63"/>
      <c r="F44" s="63"/>
      <c r="G44" s="63"/>
      <c r="H44" s="63"/>
      <c r="I44" s="63"/>
      <c r="J44" s="64"/>
      <c r="K44" s="64"/>
      <c r="L44" s="49"/>
      <c r="M44" s="49"/>
    </row>
    <row r="45" spans="2:13" s="37" customFormat="1" x14ac:dyDescent="0.25">
      <c r="B45" s="63" t="s">
        <v>85</v>
      </c>
      <c r="C45" s="63"/>
      <c r="D45" s="63"/>
      <c r="E45" s="63"/>
      <c r="F45" s="63"/>
      <c r="G45" s="63"/>
      <c r="H45" s="63"/>
      <c r="I45" s="63"/>
      <c r="J45" s="64"/>
      <c r="K45" s="64"/>
      <c r="L45" s="49"/>
      <c r="M45" s="49"/>
    </row>
  </sheetData>
  <mergeCells count="8">
    <mergeCell ref="D5:G5"/>
    <mergeCell ref="B42:K42"/>
    <mergeCell ref="B43:K43"/>
    <mergeCell ref="B45:K45"/>
    <mergeCell ref="B44:K44"/>
    <mergeCell ref="B39:K39"/>
    <mergeCell ref="B40:K40"/>
    <mergeCell ref="B41:K41"/>
  </mergeCells>
  <phoneticPr fontId="14" type="noConversion"/>
  <pageMargins left="0.31496062992125984" right="0.31496062992125984"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60C5-E453-4EF1-B2F1-5FA96DDFFA45}">
  <sheetPr>
    <pageSetUpPr fitToPage="1"/>
  </sheetPr>
  <dimension ref="B4:H41"/>
  <sheetViews>
    <sheetView view="pageBreakPreview" topLeftCell="A14" zoomScaleNormal="100" zoomScaleSheetLayoutView="100" workbookViewId="0">
      <selection activeCell="D10" sqref="D10"/>
    </sheetView>
  </sheetViews>
  <sheetFormatPr defaultColWidth="9.140625" defaultRowHeight="15" x14ac:dyDescent="0.25"/>
  <cols>
    <col min="1" max="1" width="3" style="3" customWidth="1"/>
    <col min="2" max="2" width="41.140625" style="3" bestFit="1" customWidth="1"/>
    <col min="3" max="3" width="15.85546875" style="3" bestFit="1" customWidth="1"/>
    <col min="4" max="4" width="17" style="3" bestFit="1" customWidth="1"/>
    <col min="5" max="5" width="2.5703125" style="3" customWidth="1"/>
    <col min="6" max="6" width="23.42578125" style="3" bestFit="1" customWidth="1"/>
    <col min="7" max="7" width="2.5703125" style="3" customWidth="1"/>
    <col min="8" max="8" width="68.5703125" style="3" customWidth="1"/>
    <col min="9" max="16384" width="9.140625" style="3"/>
  </cols>
  <sheetData>
    <row r="4" spans="2:8" ht="18.75" x14ac:dyDescent="0.3">
      <c r="B4" s="1" t="s">
        <v>28</v>
      </c>
      <c r="C4" s="1"/>
      <c r="D4" s="33"/>
      <c r="E4" s="1"/>
      <c r="F4" s="33"/>
      <c r="G4" s="1"/>
      <c r="H4" s="33"/>
    </row>
    <row r="5" spans="2:8" ht="18.75" thickBot="1" x14ac:dyDescent="0.3">
      <c r="B5" s="18" t="s">
        <v>123</v>
      </c>
      <c r="C5" s="18" t="s">
        <v>27</v>
      </c>
      <c r="D5" s="19" t="s">
        <v>82</v>
      </c>
      <c r="E5" s="32"/>
      <c r="F5" s="19" t="s">
        <v>121</v>
      </c>
      <c r="G5" s="32"/>
      <c r="H5" s="41" t="s">
        <v>104</v>
      </c>
    </row>
    <row r="6" spans="2:8" ht="18" x14ac:dyDescent="0.35">
      <c r="B6" s="3" t="s">
        <v>87</v>
      </c>
      <c r="C6" s="6" t="s">
        <v>17</v>
      </c>
      <c r="D6" s="56">
        <v>149676</v>
      </c>
      <c r="E6" s="5"/>
      <c r="F6" s="56">
        <v>212075</v>
      </c>
      <c r="G6" s="5"/>
      <c r="H6" s="67" t="s">
        <v>122</v>
      </c>
    </row>
    <row r="7" spans="2:8" x14ac:dyDescent="0.25">
      <c r="B7" s="24" t="s">
        <v>102</v>
      </c>
      <c r="C7" s="24" t="s">
        <v>37</v>
      </c>
      <c r="D7" s="25">
        <f>D6/D$36</f>
        <v>5.5829463436468413E-2</v>
      </c>
      <c r="E7" s="5"/>
      <c r="F7" s="25">
        <f>F6/F$36</f>
        <v>8.0315132988150892E-2</v>
      </c>
      <c r="G7" s="5"/>
      <c r="H7" s="66"/>
    </row>
    <row r="8" spans="2:8" ht="18" x14ac:dyDescent="0.35">
      <c r="B8" s="3" t="s">
        <v>95</v>
      </c>
      <c r="C8" s="6" t="s">
        <v>17</v>
      </c>
      <c r="D8" s="56">
        <v>590</v>
      </c>
      <c r="E8" s="5"/>
      <c r="F8" s="56">
        <v>2181</v>
      </c>
      <c r="G8" s="5"/>
      <c r="H8" s="67" t="s">
        <v>125</v>
      </c>
    </row>
    <row r="9" spans="2:8" x14ac:dyDescent="0.25">
      <c r="B9" s="24" t="s">
        <v>102</v>
      </c>
      <c r="C9" s="24" t="s">
        <v>37</v>
      </c>
      <c r="D9" s="25">
        <f>D8/D$36</f>
        <v>2.2007124340252523E-4</v>
      </c>
      <c r="E9" s="5"/>
      <c r="F9" s="25">
        <f>F8/F$36</f>
        <v>8.2596866696761563E-4</v>
      </c>
      <c r="G9" s="5"/>
      <c r="H9" s="66"/>
    </row>
    <row r="10" spans="2:8" ht="18" x14ac:dyDescent="0.35">
      <c r="B10" s="3" t="s">
        <v>88</v>
      </c>
      <c r="C10" s="6" t="s">
        <v>17</v>
      </c>
      <c r="D10" s="56">
        <v>2226</v>
      </c>
      <c r="E10" s="5"/>
      <c r="F10" s="56">
        <v>2077</v>
      </c>
      <c r="G10" s="5"/>
      <c r="H10" s="67" t="s">
        <v>126</v>
      </c>
    </row>
    <row r="11" spans="2:8" x14ac:dyDescent="0.25">
      <c r="B11" s="24" t="s">
        <v>102</v>
      </c>
      <c r="C11" s="24" t="s">
        <v>37</v>
      </c>
      <c r="D11" s="25">
        <f>D10/D$36</f>
        <v>8.3030269121020539E-4</v>
      </c>
      <c r="E11" s="5"/>
      <c r="F11" s="25">
        <f>F10/F$36</f>
        <v>7.8658272411358905E-4</v>
      </c>
      <c r="G11" s="5"/>
      <c r="H11" s="66"/>
    </row>
    <row r="12" spans="2:8" ht="18" x14ac:dyDescent="0.35">
      <c r="B12" s="3" t="s">
        <v>89</v>
      </c>
      <c r="C12" s="6" t="s">
        <v>17</v>
      </c>
      <c r="D12" s="56">
        <v>58148</v>
      </c>
      <c r="E12" s="5"/>
      <c r="F12" s="56">
        <v>53650</v>
      </c>
      <c r="G12" s="5"/>
      <c r="H12" s="67" t="s">
        <v>127</v>
      </c>
    </row>
    <row r="13" spans="2:8" x14ac:dyDescent="0.25">
      <c r="B13" s="24" t="s">
        <v>102</v>
      </c>
      <c r="C13" s="24" t="s">
        <v>37</v>
      </c>
      <c r="D13" s="25">
        <f>D12/D$36</f>
        <v>2.1689326544694978E-2</v>
      </c>
      <c r="E13" s="5"/>
      <c r="F13" s="25">
        <f>F12/F$36</f>
        <v>2.0317844558831996E-2</v>
      </c>
      <c r="G13" s="5"/>
      <c r="H13" s="66"/>
    </row>
    <row r="14" spans="2:8" ht="18" x14ac:dyDescent="0.35">
      <c r="B14" s="3" t="s">
        <v>90</v>
      </c>
      <c r="C14" s="6" t="s">
        <v>17</v>
      </c>
      <c r="D14" s="56">
        <v>104</v>
      </c>
      <c r="E14" s="5"/>
      <c r="F14" s="56">
        <v>141</v>
      </c>
      <c r="G14" s="5"/>
      <c r="H14" s="67" t="s">
        <v>105</v>
      </c>
    </row>
    <row r="15" spans="2:8" x14ac:dyDescent="0.25">
      <c r="B15" s="24" t="s">
        <v>102</v>
      </c>
      <c r="C15" s="24" t="s">
        <v>37</v>
      </c>
      <c r="D15" s="25">
        <f>D14/D$36</f>
        <v>3.8792219176038345E-5</v>
      </c>
      <c r="E15" s="5"/>
      <c r="F15" s="25">
        <f>F14/F$36</f>
        <v>5.3398249446324537E-5</v>
      </c>
      <c r="G15" s="5"/>
      <c r="H15" s="66"/>
    </row>
    <row r="16" spans="2:8" ht="18" x14ac:dyDescent="0.35">
      <c r="B16" s="3" t="s">
        <v>91</v>
      </c>
      <c r="C16" s="6" t="s">
        <v>17</v>
      </c>
      <c r="D16" s="56">
        <v>638</v>
      </c>
      <c r="E16" s="5"/>
      <c r="F16" s="56">
        <v>2200</v>
      </c>
      <c r="G16" s="5"/>
      <c r="H16" s="67" t="s">
        <v>128</v>
      </c>
    </row>
    <row r="17" spans="2:8" x14ac:dyDescent="0.25">
      <c r="B17" s="24" t="s">
        <v>102</v>
      </c>
      <c r="C17" s="24" t="s">
        <v>37</v>
      </c>
      <c r="D17" s="25">
        <f>D16/D$36</f>
        <v>2.3797534456069676E-4</v>
      </c>
      <c r="E17" s="5"/>
      <c r="F17" s="25">
        <f>F16/F$36</f>
        <v>8.3316417575825513E-4</v>
      </c>
      <c r="G17" s="5"/>
      <c r="H17" s="66"/>
    </row>
    <row r="18" spans="2:8" ht="18" x14ac:dyDescent="0.35">
      <c r="B18" s="3" t="s">
        <v>92</v>
      </c>
      <c r="C18" s="6" t="s">
        <v>17</v>
      </c>
      <c r="D18" s="56">
        <v>2143</v>
      </c>
      <c r="E18" s="5"/>
      <c r="F18" s="56">
        <v>2311.5</v>
      </c>
      <c r="G18" s="5"/>
      <c r="H18" s="67" t="s">
        <v>129</v>
      </c>
    </row>
    <row r="19" spans="2:8" x14ac:dyDescent="0.25">
      <c r="B19" s="24" t="s">
        <v>102</v>
      </c>
      <c r="C19" s="24" t="s">
        <v>37</v>
      </c>
      <c r="D19" s="25">
        <f>D18/D$36</f>
        <v>7.9934351629086704E-4</v>
      </c>
      <c r="E19" s="5"/>
      <c r="F19" s="25">
        <f>F18/F$36</f>
        <v>8.753904510296394E-4</v>
      </c>
      <c r="G19" s="5"/>
      <c r="H19" s="66"/>
    </row>
    <row r="20" spans="2:8" ht="18" x14ac:dyDescent="0.35">
      <c r="B20" s="3" t="s">
        <v>94</v>
      </c>
      <c r="C20" s="6" t="s">
        <v>17</v>
      </c>
      <c r="D20" s="56" t="s">
        <v>103</v>
      </c>
      <c r="E20" s="5"/>
      <c r="F20" s="56" t="s">
        <v>103</v>
      </c>
      <c r="G20" s="5"/>
      <c r="H20" s="67" t="s">
        <v>130</v>
      </c>
    </row>
    <row r="21" spans="2:8" x14ac:dyDescent="0.25">
      <c r="B21" s="24" t="s">
        <v>102</v>
      </c>
      <c r="C21" s="24" t="s">
        <v>37</v>
      </c>
      <c r="D21" s="57"/>
      <c r="E21" s="5"/>
      <c r="F21" s="57"/>
      <c r="G21" s="5"/>
      <c r="H21" s="66"/>
    </row>
    <row r="22" spans="2:8" ht="18" x14ac:dyDescent="0.35">
      <c r="B22" s="3" t="s">
        <v>93</v>
      </c>
      <c r="C22" s="6" t="s">
        <v>17</v>
      </c>
      <c r="D22" s="56">
        <v>12817</v>
      </c>
      <c r="E22" s="7"/>
      <c r="F22" s="56">
        <v>13408.5</v>
      </c>
      <c r="G22" s="7"/>
      <c r="H22" s="67" t="s">
        <v>131</v>
      </c>
    </row>
    <row r="23" spans="2:8" x14ac:dyDescent="0.25">
      <c r="B23" s="24" t="s">
        <v>102</v>
      </c>
      <c r="C23" s="24" t="s">
        <v>37</v>
      </c>
      <c r="D23" s="25">
        <f>D22/D$36</f>
        <v>4.7807680113392641E-3</v>
      </c>
      <c r="E23" s="5"/>
      <c r="F23" s="25">
        <f>F22/F$36</f>
        <v>5.0779462957520746E-3</v>
      </c>
      <c r="G23" s="5"/>
      <c r="H23" s="66"/>
    </row>
    <row r="24" spans="2:8" ht="18" x14ac:dyDescent="0.35">
      <c r="B24" s="3" t="s">
        <v>96</v>
      </c>
      <c r="C24" s="6" t="s">
        <v>17</v>
      </c>
      <c r="D24" s="56">
        <v>3382</v>
      </c>
      <c r="E24" s="7"/>
      <c r="F24" s="56">
        <v>2733.5</v>
      </c>
      <c r="G24" s="7"/>
      <c r="H24" s="67" t="s">
        <v>132</v>
      </c>
    </row>
    <row r="25" spans="2:8" x14ac:dyDescent="0.25">
      <c r="B25" s="24" t="s">
        <v>102</v>
      </c>
      <c r="C25" s="24" t="s">
        <v>37</v>
      </c>
      <c r="D25" s="25">
        <f>D24/D$36</f>
        <v>1.2614931274361699E-3</v>
      </c>
      <c r="E25" s="5"/>
      <c r="F25" s="25">
        <f>F24/F$36</f>
        <v>1.035206488379632E-3</v>
      </c>
      <c r="G25" s="5"/>
      <c r="H25" s="66"/>
    </row>
    <row r="26" spans="2:8" ht="18" x14ac:dyDescent="0.35">
      <c r="B26" s="3" t="s">
        <v>97</v>
      </c>
      <c r="C26" s="6" t="s">
        <v>17</v>
      </c>
      <c r="D26" s="56">
        <v>2450115</v>
      </c>
      <c r="E26" s="7"/>
      <c r="F26" s="56">
        <v>2348739.5</v>
      </c>
      <c r="G26" s="7"/>
      <c r="H26" s="66" t="s">
        <v>133</v>
      </c>
    </row>
    <row r="27" spans="2:8" x14ac:dyDescent="0.25">
      <c r="B27" s="24" t="s">
        <v>102</v>
      </c>
      <c r="C27" s="24" t="s">
        <v>37</v>
      </c>
      <c r="D27" s="25">
        <f>D26/D$36</f>
        <v>0.91389805852403061</v>
      </c>
      <c r="E27" s="5"/>
      <c r="F27" s="25">
        <f>F26/F$36</f>
        <v>0.88949345890379827</v>
      </c>
      <c r="G27" s="5"/>
      <c r="H27" s="66"/>
    </row>
    <row r="28" spans="2:8" ht="18" x14ac:dyDescent="0.35">
      <c r="B28" s="3" t="s">
        <v>98</v>
      </c>
      <c r="C28" s="6" t="s">
        <v>17</v>
      </c>
      <c r="D28" s="56">
        <v>1111</v>
      </c>
      <c r="E28" s="7"/>
      <c r="F28" s="56">
        <v>1019</v>
      </c>
      <c r="G28" s="7"/>
      <c r="H28" s="66" t="s">
        <v>134</v>
      </c>
    </row>
    <row r="29" spans="2:8" x14ac:dyDescent="0.25">
      <c r="B29" s="24" t="s">
        <v>102</v>
      </c>
      <c r="C29" s="24" t="s">
        <v>37</v>
      </c>
      <c r="D29" s="25">
        <f>D28/D$36</f>
        <v>4.1440534139017884E-4</v>
      </c>
      <c r="E29" s="5"/>
      <c r="F29" s="25">
        <f>F28/F$36</f>
        <v>3.8590649777166453E-4</v>
      </c>
      <c r="G29" s="5"/>
      <c r="H29" s="66"/>
    </row>
    <row r="30" spans="2:8" ht="18" x14ac:dyDescent="0.35">
      <c r="B30" s="3" t="s">
        <v>99</v>
      </c>
      <c r="C30" s="6" t="s">
        <v>17</v>
      </c>
      <c r="D30" s="56" t="s">
        <v>103</v>
      </c>
      <c r="E30" s="7"/>
      <c r="F30" s="46" t="s">
        <v>103</v>
      </c>
      <c r="G30" s="7"/>
      <c r="H30" s="67" t="s">
        <v>135</v>
      </c>
    </row>
    <row r="31" spans="2:8" x14ac:dyDescent="0.25">
      <c r="B31" s="24" t="s">
        <v>102</v>
      </c>
      <c r="C31" s="24" t="s">
        <v>37</v>
      </c>
      <c r="D31" s="57"/>
      <c r="E31" s="5"/>
      <c r="F31" s="44"/>
      <c r="G31" s="5"/>
      <c r="H31" s="66"/>
    </row>
    <row r="32" spans="2:8" ht="18" x14ac:dyDescent="0.35">
      <c r="B32" s="3" t="s">
        <v>101</v>
      </c>
      <c r="C32" s="6" t="s">
        <v>17</v>
      </c>
      <c r="D32" s="56" t="s">
        <v>103</v>
      </c>
      <c r="F32" s="46" t="s">
        <v>103</v>
      </c>
      <c r="H32" s="67" t="s">
        <v>106</v>
      </c>
    </row>
    <row r="33" spans="2:8" x14ac:dyDescent="0.25">
      <c r="B33" s="24" t="s">
        <v>102</v>
      </c>
      <c r="C33" s="24" t="s">
        <v>37</v>
      </c>
      <c r="D33" s="57"/>
      <c r="E33" s="5"/>
      <c r="F33" s="44"/>
      <c r="G33" s="5"/>
      <c r="H33" s="66"/>
    </row>
    <row r="34" spans="2:8" ht="18" x14ac:dyDescent="0.35">
      <c r="B34" s="3" t="s">
        <v>100</v>
      </c>
      <c r="C34" s="6" t="s">
        <v>17</v>
      </c>
      <c r="D34" s="56" t="s">
        <v>103</v>
      </c>
      <c r="F34" s="46" t="s">
        <v>103</v>
      </c>
      <c r="H34" s="67" t="s">
        <v>107</v>
      </c>
    </row>
    <row r="35" spans="2:8" x14ac:dyDescent="0.25">
      <c r="B35" s="24" t="s">
        <v>102</v>
      </c>
      <c r="C35" s="24" t="s">
        <v>37</v>
      </c>
      <c r="D35" s="58"/>
      <c r="E35" s="5"/>
      <c r="F35" s="45"/>
      <c r="G35" s="5"/>
      <c r="H35" s="66"/>
    </row>
    <row r="36" spans="2:8" x14ac:dyDescent="0.25">
      <c r="B36" s="24"/>
      <c r="C36" s="24"/>
      <c r="D36" s="59">
        <f>D6+D8+D10+D12+D14+D16+D18+D22+D24+D26+D28</f>
        <v>2680950</v>
      </c>
      <c r="E36" s="5"/>
      <c r="F36" s="59">
        <f>F6+F8+F10+F12+F14+F16+F18+F22+F24+F26+F28</f>
        <v>2640536</v>
      </c>
      <c r="G36" s="5"/>
      <c r="H36" s="47"/>
    </row>
    <row r="37" spans="2:8" x14ac:dyDescent="0.25">
      <c r="B37" s="24"/>
      <c r="C37" s="24"/>
      <c r="D37" s="25">
        <f>D7+D9+D11+D13+D15+D17+D19+D23+D25+D27+D29</f>
        <v>0.99999999999999989</v>
      </c>
      <c r="E37" s="5"/>
      <c r="F37" s="25">
        <f>F7+F9+F11+F13+F15+F17+F19+F23+F25+F27+F29</f>
        <v>1</v>
      </c>
      <c r="G37" s="5"/>
      <c r="H37" s="47"/>
    </row>
    <row r="39" spans="2:8" x14ac:dyDescent="0.25">
      <c r="B39" s="15" t="s">
        <v>15</v>
      </c>
      <c r="C39" s="16"/>
      <c r="D39" s="16"/>
      <c r="E39" s="16"/>
      <c r="F39" s="16"/>
      <c r="G39" s="16"/>
      <c r="H39" s="16"/>
    </row>
    <row r="40" spans="2:8" s="37" customFormat="1" ht="29.45" customHeight="1" x14ac:dyDescent="0.25">
      <c r="B40" s="65" t="s">
        <v>120</v>
      </c>
      <c r="C40" s="65"/>
      <c r="D40" s="65"/>
      <c r="E40" s="65"/>
      <c r="F40" s="66"/>
      <c r="G40" s="64"/>
      <c r="H40" s="64"/>
    </row>
    <row r="41" spans="2:8" s="37" customFormat="1" ht="42.6" customHeight="1" x14ac:dyDescent="0.25">
      <c r="B41" s="65" t="s">
        <v>124</v>
      </c>
      <c r="C41" s="65"/>
      <c r="D41" s="65"/>
      <c r="E41" s="65"/>
      <c r="F41" s="64"/>
      <c r="G41" s="64"/>
      <c r="H41" s="64"/>
    </row>
  </sheetData>
  <mergeCells count="17">
    <mergeCell ref="H6:H7"/>
    <mergeCell ref="H8:H9"/>
    <mergeCell ref="H10:H11"/>
    <mergeCell ref="H12:H13"/>
    <mergeCell ref="H30:H31"/>
    <mergeCell ref="H14:H15"/>
    <mergeCell ref="H16:H17"/>
    <mergeCell ref="H18:H19"/>
    <mergeCell ref="H20:H21"/>
    <mergeCell ref="H22:H23"/>
    <mergeCell ref="H24:H25"/>
    <mergeCell ref="H26:H27"/>
    <mergeCell ref="H28:H29"/>
    <mergeCell ref="B40:H40"/>
    <mergeCell ref="B41:H41"/>
    <mergeCell ref="H32:H33"/>
    <mergeCell ref="H34:H35"/>
  </mergeCells>
  <pageMargins left="0.31496062992125984" right="0.31496062992125984"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0AC2E-7C73-402A-8EAE-9D7870A4597A}">
  <sheetPr>
    <pageSetUpPr fitToPage="1"/>
  </sheetPr>
  <dimension ref="B4:H54"/>
  <sheetViews>
    <sheetView view="pageBreakPreview" topLeftCell="A24" zoomScaleNormal="100" zoomScaleSheetLayoutView="100" workbookViewId="0">
      <selection activeCell="A54" sqref="A54:XFD54"/>
    </sheetView>
  </sheetViews>
  <sheetFormatPr defaultColWidth="9.140625" defaultRowHeight="15" x14ac:dyDescent="0.25"/>
  <cols>
    <col min="1" max="1" width="3" style="3" customWidth="1"/>
    <col min="2" max="2" width="49.140625" style="3" customWidth="1"/>
    <col min="3" max="3" width="17.140625" style="3" customWidth="1"/>
    <col min="4" max="7" width="11.85546875" style="3" customWidth="1"/>
    <col min="8" max="16384" width="9.140625" style="3"/>
  </cols>
  <sheetData>
    <row r="4" spans="2:8" ht="18.75" x14ac:dyDescent="0.3">
      <c r="B4" s="1" t="s">
        <v>29</v>
      </c>
      <c r="C4" s="1"/>
      <c r="D4" s="2"/>
      <c r="E4" s="2"/>
      <c r="F4" s="2"/>
      <c r="G4" s="2"/>
    </row>
    <row r="5" spans="2:8" ht="16.5" thickBot="1" x14ac:dyDescent="0.3">
      <c r="B5" s="18" t="s">
        <v>30</v>
      </c>
      <c r="C5" s="18" t="s">
        <v>27</v>
      </c>
      <c r="D5" s="17" t="s">
        <v>20</v>
      </c>
      <c r="E5" s="17" t="s">
        <v>79</v>
      </c>
      <c r="F5" s="17" t="s">
        <v>86</v>
      </c>
      <c r="G5" s="17" t="s">
        <v>137</v>
      </c>
    </row>
    <row r="6" spans="2:8" ht="17.25" x14ac:dyDescent="0.25">
      <c r="B6" s="3" t="s">
        <v>46</v>
      </c>
      <c r="C6" s="6" t="s">
        <v>32</v>
      </c>
      <c r="D6" s="21">
        <v>26</v>
      </c>
      <c r="E6" s="21">
        <v>24</v>
      </c>
      <c r="F6" s="21">
        <v>19</v>
      </c>
      <c r="G6" s="21">
        <v>23</v>
      </c>
    </row>
    <row r="7" spans="2:8" ht="17.25" x14ac:dyDescent="0.25">
      <c r="B7" s="3" t="s">
        <v>49</v>
      </c>
      <c r="C7" s="6" t="s">
        <v>32</v>
      </c>
      <c r="D7" s="20">
        <v>4522</v>
      </c>
      <c r="E7" s="20">
        <v>4863</v>
      </c>
      <c r="F7" s="20">
        <v>4441</v>
      </c>
      <c r="G7" s="20">
        <v>4492</v>
      </c>
      <c r="H7" s="12"/>
    </row>
    <row r="8" spans="2:8" ht="17.25" x14ac:dyDescent="0.25">
      <c r="B8" s="3" t="s">
        <v>48</v>
      </c>
      <c r="C8" s="6" t="s">
        <v>32</v>
      </c>
      <c r="D8" s="23">
        <v>0.31</v>
      </c>
      <c r="E8" s="23">
        <v>0.27</v>
      </c>
      <c r="F8" s="23">
        <v>0.2</v>
      </c>
      <c r="G8" s="23">
        <v>0.25</v>
      </c>
    </row>
    <row r="9" spans="2:8" x14ac:dyDescent="0.25">
      <c r="B9" s="3" t="s">
        <v>47</v>
      </c>
      <c r="C9" s="6" t="s">
        <v>32</v>
      </c>
      <c r="D9" s="3">
        <v>0</v>
      </c>
      <c r="E9" s="3">
        <v>0</v>
      </c>
      <c r="F9" s="3">
        <v>0</v>
      </c>
      <c r="G9" s="3">
        <v>0</v>
      </c>
    </row>
    <row r="10" spans="2:8" x14ac:dyDescent="0.25">
      <c r="B10" s="3" t="s">
        <v>111</v>
      </c>
      <c r="C10" s="6" t="s">
        <v>32</v>
      </c>
      <c r="D10" s="3">
        <v>0</v>
      </c>
      <c r="E10" s="3">
        <v>0</v>
      </c>
      <c r="F10" s="3">
        <v>0</v>
      </c>
      <c r="G10" s="3">
        <v>0</v>
      </c>
    </row>
    <row r="11" spans="2:8" x14ac:dyDescent="0.25">
      <c r="B11" s="3" t="s">
        <v>109</v>
      </c>
      <c r="C11" s="6" t="s">
        <v>110</v>
      </c>
      <c r="D11" s="3">
        <v>0</v>
      </c>
      <c r="E11" s="3">
        <v>0</v>
      </c>
      <c r="F11" s="3">
        <v>0</v>
      </c>
      <c r="G11" s="3">
        <v>0</v>
      </c>
    </row>
    <row r="12" spans="2:8" x14ac:dyDescent="0.25">
      <c r="C12" s="6"/>
    </row>
    <row r="13" spans="2:8" ht="16.5" thickBot="1" x14ac:dyDescent="0.3">
      <c r="B13" s="18" t="s">
        <v>33</v>
      </c>
      <c r="C13" s="18" t="s">
        <v>27</v>
      </c>
      <c r="D13" s="17" t="s">
        <v>20</v>
      </c>
      <c r="E13" s="17" t="s">
        <v>79</v>
      </c>
      <c r="F13" s="17" t="s">
        <v>86</v>
      </c>
      <c r="G13" s="17" t="s">
        <v>137</v>
      </c>
    </row>
    <row r="14" spans="2:8" x14ac:dyDescent="0.25">
      <c r="B14" s="30" t="s">
        <v>34</v>
      </c>
      <c r="C14" s="26" t="s">
        <v>32</v>
      </c>
      <c r="D14" s="27">
        <v>4886</v>
      </c>
      <c r="E14" s="27">
        <v>4691</v>
      </c>
      <c r="F14" s="27">
        <v>4542.5</v>
      </c>
      <c r="G14" s="27">
        <v>4517</v>
      </c>
    </row>
    <row r="15" spans="2:8" x14ac:dyDescent="0.25">
      <c r="B15" s="3" t="s">
        <v>35</v>
      </c>
      <c r="C15" s="6" t="s">
        <v>32</v>
      </c>
      <c r="D15" s="12">
        <v>2282</v>
      </c>
      <c r="E15" s="12">
        <v>2205</v>
      </c>
      <c r="F15" s="12">
        <v>2186</v>
      </c>
      <c r="G15" s="12">
        <v>2253</v>
      </c>
    </row>
    <row r="16" spans="2:8" s="24" customFormat="1" ht="12.75" x14ac:dyDescent="0.2">
      <c r="B16" s="24" t="s">
        <v>38</v>
      </c>
      <c r="C16" s="24" t="s">
        <v>37</v>
      </c>
      <c r="D16" s="25">
        <f>D15/D14</f>
        <v>0.46704871060171921</v>
      </c>
      <c r="E16" s="25">
        <f>E15/E14</f>
        <v>0.47004903005755705</v>
      </c>
      <c r="F16" s="25">
        <f>F15/F14</f>
        <v>0.48123280132085855</v>
      </c>
      <c r="G16" s="25">
        <f>G15/G14</f>
        <v>0.49878237768430372</v>
      </c>
    </row>
    <row r="17" spans="2:7" x14ac:dyDescent="0.25">
      <c r="B17" s="3" t="s">
        <v>36</v>
      </c>
      <c r="C17" s="6" t="s">
        <v>32</v>
      </c>
      <c r="D17" s="12">
        <v>2604</v>
      </c>
      <c r="E17" s="12">
        <v>2486</v>
      </c>
      <c r="F17" s="12">
        <v>2356.5</v>
      </c>
      <c r="G17" s="12">
        <v>2264</v>
      </c>
    </row>
    <row r="18" spans="2:7" s="24" customFormat="1" ht="12.75" x14ac:dyDescent="0.2">
      <c r="B18" s="24" t="s">
        <v>39</v>
      </c>
      <c r="C18" s="24" t="s">
        <v>37</v>
      </c>
      <c r="D18" s="25">
        <f>D17/D14</f>
        <v>0.53295128939828085</v>
      </c>
      <c r="E18" s="25">
        <f>E17/E14</f>
        <v>0.52995096994244295</v>
      </c>
      <c r="F18" s="25">
        <f>F17/F14</f>
        <v>0.51876719867914145</v>
      </c>
      <c r="G18" s="25">
        <f>G17/G14</f>
        <v>0.50121762231569622</v>
      </c>
    </row>
    <row r="19" spans="2:7" x14ac:dyDescent="0.25">
      <c r="C19" s="6"/>
    </row>
    <row r="20" spans="2:7" ht="17.25" x14ac:dyDescent="0.25">
      <c r="B20" s="31" t="s">
        <v>51</v>
      </c>
      <c r="C20" s="29" t="s">
        <v>32</v>
      </c>
      <c r="D20" s="28">
        <v>66</v>
      </c>
      <c r="E20" s="28">
        <v>67</v>
      </c>
      <c r="F20" s="28">
        <v>76</v>
      </c>
      <c r="G20" s="28">
        <v>73</v>
      </c>
    </row>
    <row r="21" spans="2:7" x14ac:dyDescent="0.25">
      <c r="B21" s="3" t="s">
        <v>35</v>
      </c>
      <c r="C21" s="6" t="s">
        <v>32</v>
      </c>
      <c r="D21" s="3">
        <v>24</v>
      </c>
      <c r="E21" s="3">
        <v>20</v>
      </c>
      <c r="F21" s="3">
        <v>26</v>
      </c>
      <c r="G21" s="3">
        <v>28</v>
      </c>
    </row>
    <row r="22" spans="2:7" s="24" customFormat="1" ht="12.75" x14ac:dyDescent="0.2">
      <c r="B22" s="24" t="s">
        <v>40</v>
      </c>
      <c r="C22" s="24" t="s">
        <v>37</v>
      </c>
      <c r="D22" s="25">
        <f>D21/D20</f>
        <v>0.36363636363636365</v>
      </c>
      <c r="E22" s="25">
        <f>E21/E20</f>
        <v>0.29850746268656714</v>
      </c>
      <c r="F22" s="25">
        <f>F21/F20</f>
        <v>0.34210526315789475</v>
      </c>
      <c r="G22" s="25">
        <f>G21/G20</f>
        <v>0.38356164383561642</v>
      </c>
    </row>
    <row r="23" spans="2:7" x14ac:dyDescent="0.25">
      <c r="B23" s="3" t="s">
        <v>36</v>
      </c>
      <c r="C23" s="6" t="s">
        <v>32</v>
      </c>
      <c r="D23" s="3">
        <v>42</v>
      </c>
      <c r="E23" s="3">
        <v>47</v>
      </c>
      <c r="F23" s="3">
        <v>50</v>
      </c>
      <c r="G23" s="3">
        <v>45</v>
      </c>
    </row>
    <row r="24" spans="2:7" s="24" customFormat="1" ht="12.75" x14ac:dyDescent="0.2">
      <c r="B24" s="24" t="s">
        <v>40</v>
      </c>
      <c r="C24" s="24" t="s">
        <v>37</v>
      </c>
      <c r="D24" s="25">
        <f>D23/D20</f>
        <v>0.63636363636363635</v>
      </c>
      <c r="E24" s="25">
        <f>E23/E20</f>
        <v>0.70149253731343286</v>
      </c>
      <c r="F24" s="25">
        <f>F23/F20</f>
        <v>0.65789473684210531</v>
      </c>
      <c r="G24" s="25">
        <f>G23/G20</f>
        <v>0.61643835616438358</v>
      </c>
    </row>
    <row r="25" spans="2:7" x14ac:dyDescent="0.25">
      <c r="C25" s="6"/>
    </row>
    <row r="26" spans="2:7" ht="17.25" x14ac:dyDescent="0.25">
      <c r="B26" s="31" t="s">
        <v>52</v>
      </c>
      <c r="C26" s="29" t="s">
        <v>32</v>
      </c>
      <c r="D26" s="28">
        <v>30</v>
      </c>
      <c r="E26" s="28">
        <v>43</v>
      </c>
      <c r="F26" s="28">
        <v>47</v>
      </c>
      <c r="G26" s="28">
        <v>47</v>
      </c>
    </row>
    <row r="27" spans="2:7" x14ac:dyDescent="0.25">
      <c r="B27" s="3" t="s">
        <v>35</v>
      </c>
      <c r="C27" s="6" t="s">
        <v>32</v>
      </c>
      <c r="D27" s="3">
        <v>6</v>
      </c>
      <c r="E27" s="3">
        <v>12</v>
      </c>
      <c r="F27" s="3">
        <v>13</v>
      </c>
      <c r="G27" s="3">
        <v>11</v>
      </c>
    </row>
    <row r="28" spans="2:7" s="24" customFormat="1" ht="12.75" x14ac:dyDescent="0.2">
      <c r="B28" s="24" t="s">
        <v>41</v>
      </c>
      <c r="C28" s="24" t="s">
        <v>37</v>
      </c>
      <c r="D28" s="25">
        <f>D27/D26</f>
        <v>0.2</v>
      </c>
      <c r="E28" s="25">
        <f>E27/E26</f>
        <v>0.27906976744186046</v>
      </c>
      <c r="F28" s="25">
        <f>F27/F26</f>
        <v>0.27659574468085107</v>
      </c>
      <c r="G28" s="25">
        <f>G27/G26</f>
        <v>0.23404255319148937</v>
      </c>
    </row>
    <row r="29" spans="2:7" x14ac:dyDescent="0.25">
      <c r="B29" s="3" t="s">
        <v>36</v>
      </c>
      <c r="C29" s="6" t="s">
        <v>32</v>
      </c>
      <c r="D29" s="3">
        <v>24</v>
      </c>
      <c r="E29" s="3">
        <v>31</v>
      </c>
      <c r="F29" s="3">
        <v>34</v>
      </c>
      <c r="G29" s="3">
        <v>36</v>
      </c>
    </row>
    <row r="30" spans="2:7" s="24" customFormat="1" ht="12.75" x14ac:dyDescent="0.2">
      <c r="B30" s="24" t="s">
        <v>41</v>
      </c>
      <c r="C30" s="24" t="s">
        <v>37</v>
      </c>
      <c r="D30" s="25">
        <f>D29/D26</f>
        <v>0.8</v>
      </c>
      <c r="E30" s="25">
        <f>E29/E26</f>
        <v>0.72093023255813948</v>
      </c>
      <c r="F30" s="25">
        <f>F29/F26</f>
        <v>0.72340425531914898</v>
      </c>
      <c r="G30" s="25">
        <f>G29/G26</f>
        <v>0.76595744680851063</v>
      </c>
    </row>
    <row r="31" spans="2:7" x14ac:dyDescent="0.25">
      <c r="C31" s="6"/>
    </row>
    <row r="32" spans="2:7" x14ac:dyDescent="0.25">
      <c r="B32" s="31" t="s">
        <v>42</v>
      </c>
      <c r="C32" s="29" t="s">
        <v>32</v>
      </c>
      <c r="D32" s="28">
        <v>7</v>
      </c>
      <c r="E32" s="28">
        <v>7</v>
      </c>
      <c r="F32" s="28">
        <v>7</v>
      </c>
      <c r="G32" s="28">
        <v>6</v>
      </c>
    </row>
    <row r="33" spans="2:7" x14ac:dyDescent="0.25">
      <c r="B33" s="3" t="s">
        <v>35</v>
      </c>
      <c r="C33" s="6" t="s">
        <v>32</v>
      </c>
      <c r="D33" s="3">
        <v>2</v>
      </c>
      <c r="E33" s="3">
        <v>3</v>
      </c>
      <c r="F33" s="3">
        <v>3</v>
      </c>
      <c r="G33" s="3">
        <v>2</v>
      </c>
    </row>
    <row r="34" spans="2:7" s="24" customFormat="1" ht="12.75" x14ac:dyDescent="0.2">
      <c r="B34" s="24" t="s">
        <v>43</v>
      </c>
      <c r="C34" s="24" t="s">
        <v>37</v>
      </c>
      <c r="D34" s="25">
        <f t="shared" ref="D34:F34" si="0">D33/D32</f>
        <v>0.2857142857142857</v>
      </c>
      <c r="E34" s="25">
        <f t="shared" si="0"/>
        <v>0.42857142857142855</v>
      </c>
      <c r="F34" s="25">
        <f t="shared" si="0"/>
        <v>0.42857142857142855</v>
      </c>
      <c r="G34" s="25">
        <f>G33/G32</f>
        <v>0.33333333333333331</v>
      </c>
    </row>
    <row r="35" spans="2:7" x14ac:dyDescent="0.25">
      <c r="B35" s="3" t="s">
        <v>36</v>
      </c>
      <c r="C35" s="6" t="s">
        <v>32</v>
      </c>
      <c r="D35" s="3">
        <v>5</v>
      </c>
      <c r="E35" s="3">
        <v>4</v>
      </c>
      <c r="F35" s="3">
        <v>4</v>
      </c>
      <c r="G35" s="3">
        <v>5</v>
      </c>
    </row>
    <row r="36" spans="2:7" s="24" customFormat="1" ht="12.75" x14ac:dyDescent="0.2">
      <c r="B36" s="24" t="s">
        <v>43</v>
      </c>
      <c r="C36" s="24" t="s">
        <v>37</v>
      </c>
      <c r="D36" s="25">
        <f t="shared" ref="D36:F36" si="1">D35/D32</f>
        <v>0.7142857142857143</v>
      </c>
      <c r="E36" s="25">
        <f t="shared" si="1"/>
        <v>0.5714285714285714</v>
      </c>
      <c r="F36" s="25">
        <f t="shared" si="1"/>
        <v>0.5714285714285714</v>
      </c>
      <c r="G36" s="25">
        <f t="shared" ref="G36" si="2">G35/G32</f>
        <v>0.83333333333333337</v>
      </c>
    </row>
    <row r="37" spans="2:7" x14ac:dyDescent="0.25">
      <c r="B37" s="3" t="s">
        <v>44</v>
      </c>
      <c r="C37" s="6" t="s">
        <v>32</v>
      </c>
      <c r="D37" s="3">
        <v>1</v>
      </c>
      <c r="E37" s="3">
        <v>1</v>
      </c>
      <c r="F37" s="3">
        <v>1</v>
      </c>
      <c r="G37" s="3">
        <v>1</v>
      </c>
    </row>
    <row r="38" spans="2:7" x14ac:dyDescent="0.25">
      <c r="B38" s="3" t="s">
        <v>43</v>
      </c>
      <c r="C38" s="24" t="s">
        <v>37</v>
      </c>
      <c r="D38" s="25">
        <f>D37/D32</f>
        <v>0.14285714285714285</v>
      </c>
      <c r="E38" s="25">
        <f>E37/E32</f>
        <v>0.14285714285714285</v>
      </c>
      <c r="F38" s="25">
        <f>F37/F32</f>
        <v>0.14285714285714285</v>
      </c>
      <c r="G38" s="25">
        <f>G37/G32</f>
        <v>0.16666666666666666</v>
      </c>
    </row>
    <row r="39" spans="2:7" x14ac:dyDescent="0.25">
      <c r="B39" s="3" t="s">
        <v>45</v>
      </c>
      <c r="C39" s="6" t="s">
        <v>32</v>
      </c>
      <c r="D39" s="3">
        <v>6</v>
      </c>
      <c r="E39" s="3">
        <v>6</v>
      </c>
      <c r="F39" s="3">
        <v>6</v>
      </c>
      <c r="G39" s="3">
        <v>6</v>
      </c>
    </row>
    <row r="40" spans="2:7" x14ac:dyDescent="0.25">
      <c r="B40" s="3" t="s">
        <v>43</v>
      </c>
      <c r="C40" s="24" t="s">
        <v>37</v>
      </c>
      <c r="D40" s="25">
        <f>D39/D32</f>
        <v>0.8571428571428571</v>
      </c>
      <c r="E40" s="25">
        <f>E39/E32</f>
        <v>0.8571428571428571</v>
      </c>
      <c r="F40" s="25">
        <f>F39/F32</f>
        <v>0.8571428571428571</v>
      </c>
      <c r="G40" s="25">
        <f>G39/G32</f>
        <v>1</v>
      </c>
    </row>
    <row r="41" spans="2:7" x14ac:dyDescent="0.25">
      <c r="C41" s="6"/>
    </row>
    <row r="43" spans="2:7" ht="16.5" thickBot="1" x14ac:dyDescent="0.3">
      <c r="B43" s="18" t="s">
        <v>14</v>
      </c>
      <c r="C43" s="18" t="s">
        <v>27</v>
      </c>
      <c r="D43" s="17" t="s">
        <v>2</v>
      </c>
      <c r="E43" s="17" t="s">
        <v>70</v>
      </c>
      <c r="F43" s="17" t="s">
        <v>82</v>
      </c>
      <c r="G43" s="17" t="s">
        <v>121</v>
      </c>
    </row>
    <row r="44" spans="2:7" ht="17.25" x14ac:dyDescent="0.25">
      <c r="B44" s="3" t="s">
        <v>54</v>
      </c>
      <c r="C44" s="3" t="s">
        <v>19</v>
      </c>
      <c r="D44" s="14">
        <v>0.05</v>
      </c>
      <c r="E44" s="14">
        <v>0.48</v>
      </c>
      <c r="F44" s="14">
        <v>0.59997481516127305</v>
      </c>
      <c r="G44" s="14">
        <v>0.73</v>
      </c>
    </row>
    <row r="45" spans="2:7" ht="17.25" x14ac:dyDescent="0.25">
      <c r="B45" s="3" t="s">
        <v>139</v>
      </c>
      <c r="C45" s="3" t="s">
        <v>19</v>
      </c>
      <c r="D45" s="14">
        <v>0.13</v>
      </c>
      <c r="E45" s="14">
        <v>0.1</v>
      </c>
      <c r="F45" s="14">
        <v>9.3841642228739003E-2</v>
      </c>
      <c r="G45" s="13">
        <v>0.14000000000000001</v>
      </c>
    </row>
    <row r="47" spans="2:7" x14ac:dyDescent="0.25">
      <c r="B47" s="72" t="s">
        <v>15</v>
      </c>
      <c r="C47" s="72"/>
      <c r="D47" s="72"/>
      <c r="E47" s="72"/>
      <c r="F47" s="72"/>
      <c r="G47" s="72"/>
    </row>
    <row r="48" spans="2:7" ht="42" customHeight="1" x14ac:dyDescent="0.25">
      <c r="B48" s="68" t="s">
        <v>136</v>
      </c>
      <c r="C48" s="68"/>
      <c r="D48" s="68"/>
      <c r="E48" s="34"/>
      <c r="F48" s="34"/>
      <c r="G48" s="34"/>
    </row>
    <row r="49" spans="2:7" ht="17.25" customHeight="1" x14ac:dyDescent="0.25">
      <c r="B49" s="68" t="s">
        <v>50</v>
      </c>
      <c r="C49" s="68"/>
      <c r="D49" s="68"/>
      <c r="E49" s="34"/>
      <c r="F49" s="34"/>
      <c r="G49" s="34"/>
    </row>
    <row r="50" spans="2:7" ht="29.25" customHeight="1" x14ac:dyDescent="0.25">
      <c r="B50" s="68" t="s">
        <v>118</v>
      </c>
      <c r="C50" s="68"/>
      <c r="D50" s="68"/>
      <c r="E50" s="68"/>
      <c r="F50" s="68"/>
      <c r="G50" s="34"/>
    </row>
    <row r="51" spans="2:7" ht="30.75" customHeight="1" x14ac:dyDescent="0.25">
      <c r="B51" s="68" t="s">
        <v>53</v>
      </c>
      <c r="C51" s="68"/>
      <c r="D51" s="68"/>
      <c r="E51" s="34"/>
      <c r="F51" s="34"/>
      <c r="G51" s="34"/>
    </row>
    <row r="52" spans="2:7" ht="20.25" customHeight="1" x14ac:dyDescent="0.25">
      <c r="B52" s="68" t="s">
        <v>81</v>
      </c>
      <c r="C52" s="68"/>
      <c r="D52" s="68"/>
      <c r="E52" s="34"/>
      <c r="F52" s="34"/>
      <c r="G52" s="34"/>
    </row>
    <row r="53" spans="2:7" ht="29.25" customHeight="1" x14ac:dyDescent="0.25">
      <c r="B53" s="68" t="s">
        <v>63</v>
      </c>
      <c r="C53" s="68"/>
      <c r="D53" s="68"/>
      <c r="E53" s="68"/>
      <c r="F53" s="68"/>
      <c r="G53" s="34"/>
    </row>
    <row r="54" spans="2:7" ht="18.75" customHeight="1" x14ac:dyDescent="0.25">
      <c r="B54" s="68" t="s">
        <v>138</v>
      </c>
      <c r="C54" s="68"/>
      <c r="D54" s="68"/>
      <c r="E54" s="68"/>
      <c r="F54" s="68"/>
      <c r="G54" s="73"/>
    </row>
  </sheetData>
  <mergeCells count="7">
    <mergeCell ref="B54:F54"/>
    <mergeCell ref="B53:F53"/>
    <mergeCell ref="B48:D48"/>
    <mergeCell ref="B49:D49"/>
    <mergeCell ref="B51:D51"/>
    <mergeCell ref="B52:D52"/>
    <mergeCell ref="B50:F50"/>
  </mergeCells>
  <pageMargins left="0.51181102362204722" right="0.51181102362204722" top="0.74803149606299213" bottom="0.74803149606299213" header="0.31496062992125984" footer="0.31496062992125984"/>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B2CCA-39DC-4D6E-B719-E2B3405B25C0}">
  <sheetPr>
    <pageSetUpPr fitToPage="1"/>
  </sheetPr>
  <dimension ref="B4:K26"/>
  <sheetViews>
    <sheetView view="pageBreakPreview" zoomScale="110" zoomScaleNormal="100" zoomScaleSheetLayoutView="110" workbookViewId="0">
      <selection activeCell="B22" sqref="B22:G22"/>
    </sheetView>
  </sheetViews>
  <sheetFormatPr defaultColWidth="9.140625" defaultRowHeight="15" x14ac:dyDescent="0.25"/>
  <cols>
    <col min="1" max="1" width="3" style="3" customWidth="1"/>
    <col min="2" max="2" width="67.140625" style="3" bestFit="1" customWidth="1"/>
    <col min="3" max="3" width="17.140625" style="3" customWidth="1"/>
    <col min="4" max="4" width="12.7109375" style="3" customWidth="1"/>
    <col min="5" max="5" width="14.140625" style="3" customWidth="1"/>
    <col min="6" max="6" width="12.7109375" style="3" customWidth="1"/>
    <col min="7" max="10" width="11.85546875" style="3" customWidth="1"/>
    <col min="11" max="16384" width="9.140625" style="3"/>
  </cols>
  <sheetData>
    <row r="4" spans="2:11" ht="18.75" x14ac:dyDescent="0.3">
      <c r="B4" s="1" t="s">
        <v>55</v>
      </c>
      <c r="C4" s="1"/>
      <c r="D4" s="70"/>
      <c r="E4" s="70"/>
      <c r="F4" s="70"/>
      <c r="G4" s="2"/>
      <c r="H4" s="2"/>
      <c r="I4" s="2"/>
      <c r="J4" s="2"/>
    </row>
    <row r="5" spans="2:11" ht="16.5" thickBot="1" x14ac:dyDescent="0.3">
      <c r="B5" s="18" t="s">
        <v>56</v>
      </c>
      <c r="C5" s="18" t="s">
        <v>27</v>
      </c>
      <c r="D5" s="17" t="s">
        <v>31</v>
      </c>
      <c r="E5" s="17" t="s">
        <v>22</v>
      </c>
      <c r="F5" s="17" t="s">
        <v>21</v>
      </c>
      <c r="G5" s="17" t="s">
        <v>20</v>
      </c>
      <c r="H5" s="17" t="s">
        <v>79</v>
      </c>
      <c r="I5" s="17" t="s">
        <v>86</v>
      </c>
      <c r="J5" s="17" t="s">
        <v>137</v>
      </c>
    </row>
    <row r="6" spans="2:11" ht="17.25" x14ac:dyDescent="0.25">
      <c r="B6" s="3" t="s">
        <v>59</v>
      </c>
      <c r="C6" s="6" t="s">
        <v>37</v>
      </c>
      <c r="D6" s="13">
        <v>0.66</v>
      </c>
      <c r="E6" s="13">
        <v>0.68</v>
      </c>
      <c r="F6" s="13">
        <v>0.7</v>
      </c>
      <c r="G6" s="13">
        <v>0.76</v>
      </c>
      <c r="H6" s="13">
        <v>0.77</v>
      </c>
      <c r="I6" s="13">
        <v>0.750119570416105</v>
      </c>
      <c r="J6" s="13">
        <v>0.79</v>
      </c>
    </row>
    <row r="7" spans="2:11" x14ac:dyDescent="0.25">
      <c r="B7" s="3" t="s">
        <v>57</v>
      </c>
      <c r="C7" s="6" t="s">
        <v>37</v>
      </c>
      <c r="D7" s="21" t="s">
        <v>16</v>
      </c>
      <c r="E7" s="21" t="s">
        <v>16</v>
      </c>
      <c r="F7" s="13">
        <v>0.2</v>
      </c>
      <c r="G7" s="13">
        <v>0.19</v>
      </c>
      <c r="H7" s="13">
        <v>0.15</v>
      </c>
      <c r="I7" s="13">
        <v>0.1350424846846888</v>
      </c>
      <c r="J7" s="13">
        <v>0.1350424846846888</v>
      </c>
      <c r="K7" s="12"/>
    </row>
    <row r="8" spans="2:11" x14ac:dyDescent="0.25">
      <c r="C8" s="6"/>
      <c r="D8" s="21"/>
      <c r="E8" s="21"/>
      <c r="F8" s="21"/>
      <c r="G8" s="21"/>
      <c r="H8" s="21"/>
      <c r="I8" s="21"/>
      <c r="J8" s="21"/>
      <c r="K8" s="12"/>
    </row>
    <row r="9" spans="2:11" x14ac:dyDescent="0.25">
      <c r="C9" s="6"/>
      <c r="D9" s="22"/>
      <c r="E9" s="22"/>
      <c r="F9" s="22"/>
      <c r="G9" s="23"/>
      <c r="H9" s="23"/>
      <c r="I9" s="23"/>
      <c r="J9" s="23"/>
    </row>
    <row r="10" spans="2:11" ht="16.5" thickBot="1" x14ac:dyDescent="0.3">
      <c r="B10" s="18" t="s">
        <v>58</v>
      </c>
      <c r="C10" s="18" t="s">
        <v>27</v>
      </c>
      <c r="D10" s="17" t="s">
        <v>80</v>
      </c>
      <c r="E10" s="17" t="s">
        <v>0</v>
      </c>
      <c r="F10" s="17" t="s">
        <v>1</v>
      </c>
      <c r="G10" s="17" t="s">
        <v>2</v>
      </c>
      <c r="H10" s="17" t="s">
        <v>70</v>
      </c>
      <c r="I10" s="17" t="s">
        <v>82</v>
      </c>
      <c r="J10" s="17" t="s">
        <v>121</v>
      </c>
    </row>
    <row r="11" spans="2:11" ht="17.25" x14ac:dyDescent="0.25">
      <c r="B11" s="3" t="s">
        <v>60</v>
      </c>
      <c r="C11" s="6" t="s">
        <v>37</v>
      </c>
      <c r="D11" s="11" t="s">
        <v>16</v>
      </c>
      <c r="E11" s="11" t="s">
        <v>16</v>
      </c>
      <c r="F11" s="14">
        <v>0.85</v>
      </c>
      <c r="G11" s="14">
        <v>0.87</v>
      </c>
      <c r="H11" s="14">
        <v>0.92</v>
      </c>
      <c r="I11" s="14">
        <v>0.97875617851608199</v>
      </c>
      <c r="J11" s="14">
        <v>0.94</v>
      </c>
    </row>
    <row r="12" spans="2:11" x14ac:dyDescent="0.25">
      <c r="B12" s="3" t="s">
        <v>112</v>
      </c>
      <c r="C12" s="6" t="s">
        <v>110</v>
      </c>
      <c r="D12" s="11">
        <v>0</v>
      </c>
      <c r="E12" s="11">
        <v>0</v>
      </c>
      <c r="F12" s="11">
        <v>0</v>
      </c>
      <c r="G12" s="11">
        <v>0</v>
      </c>
      <c r="H12" s="11">
        <v>0</v>
      </c>
      <c r="I12" s="11">
        <v>0</v>
      </c>
      <c r="J12" s="11">
        <v>0</v>
      </c>
    </row>
    <row r="13" spans="2:11" x14ac:dyDescent="0.25">
      <c r="B13" s="3" t="s">
        <v>113</v>
      </c>
      <c r="C13" s="6" t="s">
        <v>110</v>
      </c>
      <c r="D13" s="11">
        <v>0</v>
      </c>
      <c r="E13" s="11">
        <v>0</v>
      </c>
      <c r="F13" s="11">
        <v>0</v>
      </c>
      <c r="G13" s="11">
        <v>0</v>
      </c>
      <c r="H13" s="11">
        <v>0</v>
      </c>
      <c r="I13" s="11">
        <v>0</v>
      </c>
      <c r="J13" s="11">
        <v>0</v>
      </c>
    </row>
    <row r="14" spans="2:11" x14ac:dyDescent="0.25">
      <c r="B14" s="3" t="s">
        <v>114</v>
      </c>
      <c r="C14" s="6" t="s">
        <v>110</v>
      </c>
      <c r="D14" s="11">
        <v>0</v>
      </c>
      <c r="E14" s="11">
        <v>0</v>
      </c>
      <c r="F14" s="11">
        <v>0</v>
      </c>
      <c r="G14" s="11">
        <v>0</v>
      </c>
      <c r="H14" s="11">
        <v>0</v>
      </c>
      <c r="I14" s="11">
        <v>0</v>
      </c>
      <c r="J14" s="11">
        <v>0</v>
      </c>
    </row>
    <row r="15" spans="2:11" x14ac:dyDescent="0.25">
      <c r="B15" s="3" t="s">
        <v>115</v>
      </c>
      <c r="C15" s="6" t="s">
        <v>32</v>
      </c>
      <c r="D15" s="11">
        <v>0</v>
      </c>
      <c r="E15" s="11">
        <v>0</v>
      </c>
      <c r="F15" s="11">
        <v>0</v>
      </c>
      <c r="G15" s="11">
        <v>0</v>
      </c>
      <c r="H15" s="11">
        <v>0</v>
      </c>
      <c r="I15" s="11">
        <v>0</v>
      </c>
      <c r="J15" s="11">
        <v>0</v>
      </c>
    </row>
    <row r="16" spans="2:11" x14ac:dyDescent="0.25">
      <c r="B16" s="3" t="s">
        <v>116</v>
      </c>
      <c r="C16" s="6" t="s">
        <v>32</v>
      </c>
      <c r="D16" s="11">
        <v>0</v>
      </c>
      <c r="E16" s="11">
        <v>0</v>
      </c>
      <c r="F16" s="11">
        <v>0</v>
      </c>
      <c r="G16" s="11">
        <v>0</v>
      </c>
      <c r="H16" s="11">
        <v>0</v>
      </c>
      <c r="I16" s="11">
        <v>0</v>
      </c>
      <c r="J16" s="11">
        <v>0</v>
      </c>
    </row>
    <row r="17" spans="2:10" x14ac:dyDescent="0.25">
      <c r="B17" s="3" t="s">
        <v>117</v>
      </c>
      <c r="C17" s="6" t="s">
        <v>32</v>
      </c>
      <c r="D17" s="11">
        <v>0</v>
      </c>
      <c r="E17" s="11">
        <v>0</v>
      </c>
      <c r="F17" s="11">
        <v>0</v>
      </c>
      <c r="G17" s="11">
        <v>0</v>
      </c>
      <c r="H17" s="11">
        <v>0</v>
      </c>
      <c r="I17" s="11">
        <v>0</v>
      </c>
      <c r="J17" s="11">
        <v>0</v>
      </c>
    </row>
    <row r="18" spans="2:10" x14ac:dyDescent="0.25">
      <c r="C18" s="6"/>
    </row>
    <row r="19" spans="2:10" x14ac:dyDescent="0.25">
      <c r="D19" s="11"/>
    </row>
    <row r="20" spans="2:10" x14ac:dyDescent="0.25">
      <c r="B20" s="15" t="s">
        <v>15</v>
      </c>
      <c r="C20" s="15"/>
      <c r="D20" s="15"/>
      <c r="E20" s="15"/>
      <c r="F20" s="15"/>
      <c r="G20" s="15"/>
      <c r="H20" s="15"/>
      <c r="I20" s="15"/>
      <c r="J20" s="15"/>
    </row>
    <row r="21" spans="2:10" ht="24.75" customHeight="1" x14ac:dyDescent="0.25">
      <c r="B21" s="68" t="s">
        <v>119</v>
      </c>
      <c r="C21" s="68"/>
      <c r="D21" s="68"/>
      <c r="E21" s="68"/>
      <c r="F21" s="68"/>
      <c r="G21" s="68"/>
      <c r="H21" s="34"/>
      <c r="I21" s="34"/>
      <c r="J21" s="34"/>
    </row>
    <row r="22" spans="2:10" ht="16.5" customHeight="1" x14ac:dyDescent="0.25">
      <c r="B22" s="68" t="s">
        <v>61</v>
      </c>
      <c r="C22" s="68"/>
      <c r="D22" s="68"/>
      <c r="E22" s="68"/>
      <c r="F22" s="68"/>
      <c r="G22" s="68"/>
      <c r="H22" s="34"/>
      <c r="I22" s="34"/>
      <c r="J22" s="34"/>
    </row>
    <row r="23" spans="2:10" ht="27.75" customHeight="1" x14ac:dyDescent="0.25">
      <c r="B23" s="69"/>
      <c r="C23" s="69"/>
      <c r="D23" s="69"/>
      <c r="E23" s="69"/>
      <c r="F23" s="69"/>
      <c r="G23" s="69"/>
      <c r="H23" s="35"/>
      <c r="I23" s="35"/>
      <c r="J23" s="35"/>
    </row>
    <row r="24" spans="2:10" ht="15" customHeight="1" x14ac:dyDescent="0.25">
      <c r="B24" s="69"/>
      <c r="C24" s="69"/>
      <c r="D24" s="69"/>
      <c r="E24" s="69"/>
      <c r="F24" s="69"/>
      <c r="G24" s="69"/>
      <c r="H24" s="35"/>
      <c r="I24" s="35"/>
      <c r="J24" s="35"/>
    </row>
    <row r="25" spans="2:10" x14ac:dyDescent="0.25">
      <c r="B25" s="71"/>
      <c r="C25" s="71"/>
      <c r="D25" s="71"/>
      <c r="E25" s="71"/>
      <c r="F25" s="71"/>
      <c r="G25" s="71"/>
      <c r="H25" s="36"/>
      <c r="I25" s="36"/>
      <c r="J25" s="36"/>
    </row>
    <row r="26" spans="2:10" ht="27" customHeight="1" x14ac:dyDescent="0.25">
      <c r="B26" s="69"/>
      <c r="C26" s="69"/>
      <c r="D26" s="69"/>
      <c r="E26" s="69"/>
      <c r="F26" s="69"/>
      <c r="G26" s="69"/>
      <c r="H26" s="35"/>
      <c r="I26" s="35"/>
      <c r="J26" s="35"/>
    </row>
  </sheetData>
  <mergeCells count="7">
    <mergeCell ref="B26:G26"/>
    <mergeCell ref="D4:F4"/>
    <mergeCell ref="B21:G21"/>
    <mergeCell ref="B22:G22"/>
    <mergeCell ref="B23:G23"/>
    <mergeCell ref="B24:G24"/>
    <mergeCell ref="B25:G25"/>
  </mergeCell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Key Metrics</vt:lpstr>
      <vt:lpstr>Our Planet</vt:lpstr>
      <vt:lpstr>Scope 3</vt:lpstr>
      <vt:lpstr>Our People</vt:lpstr>
      <vt:lpstr>Our Products</vt:lpstr>
      <vt:lpstr>'Key Metrics'!Print_Area</vt:lpstr>
      <vt:lpstr>'Our People'!Print_Area</vt:lpstr>
      <vt:lpstr>'Our Planet'!Print_Area</vt:lpstr>
      <vt:lpstr>'Our Products'!Print_Area</vt:lpstr>
      <vt:lpstr>'Scope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 Huang</dc:creator>
  <cp:lastModifiedBy>Henry Carver</cp:lastModifiedBy>
  <cp:lastPrinted>2024-07-04T10:00:39Z</cp:lastPrinted>
  <dcterms:created xsi:type="dcterms:W3CDTF">2022-08-03T15:34:54Z</dcterms:created>
  <dcterms:modified xsi:type="dcterms:W3CDTF">2025-07-16T13:18:41Z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